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Lenka\Documents\MŠ Obrnice\03 účetnictví\2019\rozpočet\zřizovatel\"/>
    </mc:Choice>
  </mc:AlternateContent>
  <xr:revisionPtr revIDLastSave="0" documentId="13_ncr:1_{6C283F29-7761-4E9D-85F7-479EA54CF1A1}" xr6:coauthVersionLast="37" xr6:coauthVersionMax="37" xr10:uidLastSave="{00000000-0000-0000-0000-000000000000}"/>
  <bookViews>
    <workbookView xWindow="0" yWindow="0" windowWidth="19440" windowHeight="9048" xr2:uid="{00000000-000D-0000-FFFF-FFFF00000000}"/>
  </bookViews>
  <sheets>
    <sheet name="2019-2021" sheetId="10" r:id="rId1"/>
    <sheet name="návrh fondy_13" sheetId="6" state="hidden" r:id="rId2"/>
    <sheet name="List1" sheetId="11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10" l="1"/>
  <c r="D43" i="10"/>
  <c r="E63" i="10"/>
  <c r="E57" i="10"/>
  <c r="E55" i="10"/>
  <c r="E53" i="10"/>
  <c r="E51" i="10"/>
  <c r="E49" i="10"/>
  <c r="E23" i="10"/>
  <c r="E20" i="10"/>
  <c r="E15" i="10"/>
  <c r="E42" i="10" l="1"/>
  <c r="E45" i="10"/>
  <c r="E44" i="10"/>
  <c r="D23" i="10"/>
  <c r="C23" i="10"/>
  <c r="C43" i="10"/>
  <c r="C44" i="10" s="1"/>
  <c r="D63" i="10"/>
  <c r="D57" i="10"/>
  <c r="D55" i="10"/>
  <c r="D53" i="10"/>
  <c r="D51" i="10"/>
  <c r="D49" i="10"/>
  <c r="D20" i="10"/>
  <c r="D15" i="10"/>
  <c r="C63" i="10"/>
  <c r="C57" i="10"/>
  <c r="C55" i="10"/>
  <c r="C53" i="10"/>
  <c r="C51" i="10"/>
  <c r="C49" i="10"/>
  <c r="C42" i="10"/>
  <c r="C20" i="10"/>
  <c r="C15" i="10"/>
  <c r="D44" i="10"/>
  <c r="D45" i="10"/>
  <c r="D47" i="10" l="1"/>
  <c r="D67" i="10" s="1"/>
  <c r="D68" i="10" s="1"/>
  <c r="D69" i="10" s="1"/>
  <c r="D42" i="10"/>
  <c r="D58" i="10" s="1"/>
  <c r="E47" i="10"/>
  <c r="E58" i="10" s="1"/>
  <c r="C45" i="10"/>
  <c r="C47" i="10" s="1"/>
  <c r="C67" i="10" s="1"/>
  <c r="C68" i="10" s="1"/>
  <c r="C69" i="10" s="1"/>
  <c r="E67" i="10" l="1"/>
  <c r="E68" i="10" s="1"/>
  <c r="E69" i="10" s="1"/>
  <c r="D70" i="10"/>
  <c r="E70" i="10"/>
  <c r="C58" i="10"/>
  <c r="C70" i="10" s="1"/>
</calcChain>
</file>

<file path=xl/sharedStrings.xml><?xml version="1.0" encoding="utf-8"?>
<sst xmlns="http://schemas.openxmlformats.org/spreadsheetml/2006/main" count="74" uniqueCount="73">
  <si>
    <t>Náklady:</t>
  </si>
  <si>
    <t>Název položky</t>
  </si>
  <si>
    <t>Spotřeba materiálu-čistící prostř.</t>
  </si>
  <si>
    <t>Spotřeba materiálu</t>
  </si>
  <si>
    <t>Spotřeba elektrické energie</t>
  </si>
  <si>
    <t>Cestovné</t>
  </si>
  <si>
    <t>Náklady na reprezentaci</t>
  </si>
  <si>
    <t>Ostatní služby-poštovné a balné</t>
  </si>
  <si>
    <t>Ostatní služby</t>
  </si>
  <si>
    <t>Jiné ostatní náklady</t>
  </si>
  <si>
    <t>Výnosy:</t>
  </si>
  <si>
    <t>Úroky</t>
  </si>
  <si>
    <t>Celkem výnosy</t>
  </si>
  <si>
    <t>Hospodářský výsledek</t>
  </si>
  <si>
    <t>Spotřeba energie</t>
  </si>
  <si>
    <t>Opravy a udržování</t>
  </si>
  <si>
    <t>Zákonné sociální odvody</t>
  </si>
  <si>
    <t>Odpisy dlouh. nehmot. a hmotného majetku</t>
  </si>
  <si>
    <t>Příspěvky a dotace na provoz-OÚ provoz</t>
  </si>
  <si>
    <t>účet</t>
  </si>
  <si>
    <t>Výtvarný materiál</t>
  </si>
  <si>
    <t>Spotřeba materiálu-kancelářské potřeby</t>
  </si>
  <si>
    <t>Spotřeba materiálu-noviny časopisy,odb.publikace</t>
  </si>
  <si>
    <t>Ostatní náklady z činnosti-pojištění</t>
  </si>
  <si>
    <t>Plyn</t>
  </si>
  <si>
    <t>Školení, kurzy</t>
  </si>
  <si>
    <t>Výnosy z prodeje služeb-školné</t>
  </si>
  <si>
    <t>Ostatní služby - JDDNM do 6999,-</t>
  </si>
  <si>
    <t>Jiné sociální pojištění</t>
  </si>
  <si>
    <t>Náklady z DDHM</t>
  </si>
  <si>
    <t>Spotřeba energ.-voda</t>
  </si>
  <si>
    <t>Spotřeba tepla (UT+TUV)</t>
  </si>
  <si>
    <t>Spotřeba materiálu-ochranné pomůcky bez evidence</t>
  </si>
  <si>
    <t xml:space="preserve">Ostatní služby-bankovní poplatky </t>
  </si>
  <si>
    <t xml:space="preserve">Jiné sociální pojištění-Kooperativa </t>
  </si>
  <si>
    <t>Ostatní služby - kopírovací služba</t>
  </si>
  <si>
    <t>Náklady z DDHM nad 3000,-</t>
  </si>
  <si>
    <t>Ostatní služby-telefon pevný k napojení na ostrahu,mobilní služby,internet</t>
  </si>
  <si>
    <t>Spotřeba materiálu-potraviny zaměstnanci</t>
  </si>
  <si>
    <t>OS - správa sítě</t>
  </si>
  <si>
    <t>Ostatní služby-srážková voda, stočné</t>
  </si>
  <si>
    <t>Zákonné sociální odvody-lékařské prohlídky</t>
  </si>
  <si>
    <t xml:space="preserve">Odpisy DHM </t>
  </si>
  <si>
    <t>Ostatní služby-programové změny, SW služby</t>
  </si>
  <si>
    <t>Zákonné sociální odvody-FKSP pedagog. UZ KÚ</t>
  </si>
  <si>
    <t>Mzdové náklady-pedagogové ÚZ KÚ</t>
  </si>
  <si>
    <t xml:space="preserve">Spotřeba materiálu-potraviny děti </t>
  </si>
  <si>
    <t>školné</t>
  </si>
  <si>
    <t>Spotřeba materiálu - učební pomůcky</t>
  </si>
  <si>
    <t xml:space="preserve">OS - likvidace odpadů </t>
  </si>
  <si>
    <t xml:space="preserve">OS -účetní a daňové služby </t>
  </si>
  <si>
    <t>Pořízení DDHM do 500,- Kč</t>
  </si>
  <si>
    <t>OS - sw Vema</t>
  </si>
  <si>
    <t>Ostatní služby (doprava, desinsekce)</t>
  </si>
  <si>
    <t>Výnosy z transferů UZ33353</t>
  </si>
  <si>
    <t>521-527</t>
  </si>
  <si>
    <t>rozpočet UZ33353 osobní náklady, ONIV, FKSP</t>
  </si>
  <si>
    <t>Zákonné sociální pojištění-, ZP, SP ÚZ KÚ</t>
  </si>
  <si>
    <t>ONIV</t>
  </si>
  <si>
    <t xml:space="preserve">Opravy a udržování </t>
  </si>
  <si>
    <t xml:space="preserve">Opravy a udržování - servis </t>
  </si>
  <si>
    <t>Spotřeba materiálu (různé)</t>
  </si>
  <si>
    <t>výnosy stravné zamci</t>
  </si>
  <si>
    <t>výnosy stravné žáci</t>
  </si>
  <si>
    <t xml:space="preserve">Výnosy z transferů  </t>
  </si>
  <si>
    <t>Pořízení DDHM nad 500,- Kč do 3000 Kč</t>
  </si>
  <si>
    <t xml:space="preserve">Celkem náklady </t>
  </si>
  <si>
    <t>OS školení (akreditované školení)</t>
  </si>
  <si>
    <t>OS -PO a BOZP, revize</t>
  </si>
  <si>
    <t>Příspěvky a dotace  zřizovatel - opravy elektro, kuchyně</t>
  </si>
  <si>
    <t>Zpracovala: Bc. Lenka Zárubová</t>
  </si>
  <si>
    <t>Schválila: Mgr. Vladimíra Pechanová, ředitelka organizace</t>
  </si>
  <si>
    <t>Mateřská škola Obrnice  Plán rozpočtu na období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</si>
</sst>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164" fontId="1" fillId="0" borderId="20" xfId="0" applyNumberFormat="1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164" fontId="1" fillId="0" borderId="8" xfId="0" applyNumberFormat="1" applyFont="1" applyFill="1" applyBorder="1" applyAlignment="1"/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164" fontId="2" fillId="0" borderId="22" xfId="0" applyNumberFormat="1" applyFont="1" applyFill="1" applyBorder="1" applyAlignment="1">
      <alignment wrapText="1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 wrapText="1"/>
    </xf>
    <xf numFmtId="164" fontId="2" fillId="4" borderId="14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164" fontId="3" fillId="0" borderId="20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164" fontId="2" fillId="0" borderId="22" xfId="0" applyNumberFormat="1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164" fontId="2" fillId="2" borderId="14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wrapText="1"/>
    </xf>
    <xf numFmtId="164" fontId="2" fillId="3" borderId="2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wrapText="1"/>
    </xf>
    <xf numFmtId="164" fontId="3" fillId="0" borderId="0" xfId="0" applyNumberFormat="1" applyFont="1" applyFill="1"/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" fillId="0" borderId="15" xfId="0" applyFont="1" applyFill="1" applyBorder="1" applyAlignment="1"/>
    <xf numFmtId="0" fontId="2" fillId="0" borderId="0" xfId="0" applyFont="1" applyFill="1" applyBorder="1" applyAlignment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workbookViewId="0">
      <selection activeCell="A2" sqref="A2"/>
    </sheetView>
  </sheetViews>
  <sheetFormatPr defaultColWidth="9.33203125" defaultRowHeight="13.2" x14ac:dyDescent="0.25"/>
  <cols>
    <col min="1" max="1" width="12.6640625" style="51" customWidth="1"/>
    <col min="2" max="2" width="47.6640625" style="52" customWidth="1"/>
    <col min="3" max="3" width="20.77734375" style="6" hidden="1" customWidth="1"/>
    <col min="4" max="5" width="20.77734375" style="6" customWidth="1"/>
    <col min="6" max="6" width="11.109375" style="1" bestFit="1" customWidth="1"/>
    <col min="7" max="16384" width="9.33203125" style="1"/>
  </cols>
  <sheetData>
    <row r="1" spans="1:5" ht="18" customHeight="1" x14ac:dyDescent="0.3">
      <c r="A1" s="61" t="s">
        <v>72</v>
      </c>
      <c r="B1" s="62"/>
    </row>
    <row r="2" spans="1:5" x14ac:dyDescent="0.25">
      <c r="A2" s="57" t="s">
        <v>19</v>
      </c>
      <c r="B2" s="58" t="s">
        <v>1</v>
      </c>
      <c r="C2" s="59">
        <v>2019</v>
      </c>
      <c r="D2" s="59">
        <v>2020</v>
      </c>
      <c r="E2" s="59">
        <v>2021</v>
      </c>
    </row>
    <row r="3" spans="1:5" ht="13.8" thickBot="1" x14ac:dyDescent="0.3">
      <c r="A3" s="63" t="s">
        <v>0</v>
      </c>
      <c r="B3" s="64"/>
    </row>
    <row r="4" spans="1:5" x14ac:dyDescent="0.25">
      <c r="A4" s="7">
        <v>501001</v>
      </c>
      <c r="B4" s="8" t="s">
        <v>61</v>
      </c>
      <c r="C4" s="9">
        <v>20000</v>
      </c>
      <c r="D4" s="9">
        <v>20000</v>
      </c>
      <c r="E4" s="9">
        <v>20000</v>
      </c>
    </row>
    <row r="5" spans="1:5" x14ac:dyDescent="0.25">
      <c r="A5" s="10">
        <v>501002</v>
      </c>
      <c r="B5" s="11" t="s">
        <v>48</v>
      </c>
      <c r="C5" s="12">
        <v>50000</v>
      </c>
      <c r="D5" s="12">
        <v>50000</v>
      </c>
      <c r="E5" s="12">
        <v>50000</v>
      </c>
    </row>
    <row r="6" spans="1:5" x14ac:dyDescent="0.25">
      <c r="A6" s="10">
        <v>501003</v>
      </c>
      <c r="B6" s="11" t="s">
        <v>21</v>
      </c>
      <c r="C6" s="12">
        <v>25000</v>
      </c>
      <c r="D6" s="12">
        <v>25000</v>
      </c>
      <c r="E6" s="12">
        <v>25000</v>
      </c>
    </row>
    <row r="7" spans="1:5" x14ac:dyDescent="0.25">
      <c r="A7" s="10">
        <v>501004</v>
      </c>
      <c r="B7" s="13" t="s">
        <v>2</v>
      </c>
      <c r="C7" s="12">
        <v>35000</v>
      </c>
      <c r="D7" s="12">
        <v>35000</v>
      </c>
      <c r="E7" s="12">
        <v>35000</v>
      </c>
    </row>
    <row r="8" spans="1:5" x14ac:dyDescent="0.25">
      <c r="A8" s="10">
        <v>501005</v>
      </c>
      <c r="B8" s="14" t="s">
        <v>51</v>
      </c>
      <c r="C8" s="12">
        <v>2000</v>
      </c>
      <c r="D8" s="12">
        <v>2000</v>
      </c>
      <c r="E8" s="12">
        <v>2000</v>
      </c>
    </row>
    <row r="9" spans="1:5" x14ac:dyDescent="0.25">
      <c r="A9" s="10">
        <v>501006</v>
      </c>
      <c r="B9" s="14" t="s">
        <v>65</v>
      </c>
      <c r="C9" s="12">
        <v>60000</v>
      </c>
      <c r="D9" s="12">
        <v>60000</v>
      </c>
      <c r="E9" s="12">
        <v>60000</v>
      </c>
    </row>
    <row r="10" spans="1:5" s="2" customFormat="1" x14ac:dyDescent="0.25">
      <c r="A10" s="15">
        <v>501009</v>
      </c>
      <c r="B10" s="16" t="s">
        <v>46</v>
      </c>
      <c r="C10" s="17">
        <v>220000</v>
      </c>
      <c r="D10" s="17">
        <v>220000</v>
      </c>
      <c r="E10" s="17">
        <v>220000</v>
      </c>
    </row>
    <row r="11" spans="1:5" x14ac:dyDescent="0.25">
      <c r="A11" s="10">
        <v>501010</v>
      </c>
      <c r="B11" s="14" t="s">
        <v>22</v>
      </c>
      <c r="C11" s="12">
        <v>15000</v>
      </c>
      <c r="D11" s="12">
        <v>15000</v>
      </c>
      <c r="E11" s="12">
        <v>15000</v>
      </c>
    </row>
    <row r="12" spans="1:5" x14ac:dyDescent="0.25">
      <c r="A12" s="10">
        <v>501011</v>
      </c>
      <c r="B12" s="14" t="s">
        <v>20</v>
      </c>
      <c r="C12" s="12">
        <v>30000</v>
      </c>
      <c r="D12" s="12">
        <v>30000</v>
      </c>
      <c r="E12" s="12">
        <v>30000</v>
      </c>
    </row>
    <row r="13" spans="1:5" x14ac:dyDescent="0.25">
      <c r="A13" s="10">
        <v>501012</v>
      </c>
      <c r="B13" s="14" t="s">
        <v>32</v>
      </c>
      <c r="C13" s="12">
        <v>10000</v>
      </c>
      <c r="D13" s="12">
        <v>10000</v>
      </c>
      <c r="E13" s="12">
        <v>10000</v>
      </c>
    </row>
    <row r="14" spans="1:5" s="2" customFormat="1" x14ac:dyDescent="0.25">
      <c r="A14" s="15">
        <v>501013</v>
      </c>
      <c r="B14" s="16" t="s">
        <v>38</v>
      </c>
      <c r="C14" s="17">
        <v>55000</v>
      </c>
      <c r="D14" s="17">
        <v>55000</v>
      </c>
      <c r="E14" s="17">
        <v>55000</v>
      </c>
    </row>
    <row r="15" spans="1:5" s="3" customFormat="1" x14ac:dyDescent="0.25">
      <c r="A15" s="18">
        <v>501</v>
      </c>
      <c r="B15" s="19" t="s">
        <v>3</v>
      </c>
      <c r="C15" s="20">
        <f>SUM(C4:C14)</f>
        <v>522000</v>
      </c>
      <c r="D15" s="20">
        <f>SUM(D4:D14)</f>
        <v>522000</v>
      </c>
      <c r="E15" s="20">
        <f>SUM(E4:E14)</f>
        <v>522000</v>
      </c>
    </row>
    <row r="16" spans="1:5" x14ac:dyDescent="0.25">
      <c r="A16" s="10">
        <v>502002</v>
      </c>
      <c r="B16" s="14" t="s">
        <v>31</v>
      </c>
      <c r="C16" s="12">
        <v>380000</v>
      </c>
      <c r="D16" s="12">
        <v>390000</v>
      </c>
      <c r="E16" s="12">
        <v>390000</v>
      </c>
    </row>
    <row r="17" spans="1:5" x14ac:dyDescent="0.25">
      <c r="A17" s="10">
        <v>502003</v>
      </c>
      <c r="B17" s="14" t="s">
        <v>30</v>
      </c>
      <c r="C17" s="12">
        <v>40000</v>
      </c>
      <c r="D17" s="12">
        <v>40000</v>
      </c>
      <c r="E17" s="12">
        <v>40000</v>
      </c>
    </row>
    <row r="18" spans="1:5" x14ac:dyDescent="0.25">
      <c r="A18" s="10">
        <v>502004</v>
      </c>
      <c r="B18" s="14" t="s">
        <v>4</v>
      </c>
      <c r="C18" s="12">
        <v>60000</v>
      </c>
      <c r="D18" s="12">
        <v>60000</v>
      </c>
      <c r="E18" s="12">
        <v>60000</v>
      </c>
    </row>
    <row r="19" spans="1:5" x14ac:dyDescent="0.25">
      <c r="A19" s="10">
        <v>502005</v>
      </c>
      <c r="B19" s="14" t="s">
        <v>24</v>
      </c>
      <c r="C19" s="12">
        <v>500</v>
      </c>
      <c r="D19" s="12">
        <v>500</v>
      </c>
      <c r="E19" s="12">
        <v>500</v>
      </c>
    </row>
    <row r="20" spans="1:5" s="3" customFormat="1" x14ac:dyDescent="0.25">
      <c r="A20" s="18">
        <v>502</v>
      </c>
      <c r="B20" s="19" t="s">
        <v>14</v>
      </c>
      <c r="C20" s="20">
        <f>SUM(C16:C19)</f>
        <v>480500</v>
      </c>
      <c r="D20" s="20">
        <f>SUM(D16:D19)</f>
        <v>490500</v>
      </c>
      <c r="E20" s="20">
        <f>SUM(E16:E19)</f>
        <v>490500</v>
      </c>
    </row>
    <row r="21" spans="1:5" x14ac:dyDescent="0.25">
      <c r="A21" s="10">
        <v>511001</v>
      </c>
      <c r="B21" s="14" t="s">
        <v>59</v>
      </c>
      <c r="C21" s="12">
        <v>120000</v>
      </c>
      <c r="D21" s="12">
        <v>100000</v>
      </c>
      <c r="E21" s="12">
        <v>100000</v>
      </c>
    </row>
    <row r="22" spans="1:5" x14ac:dyDescent="0.25">
      <c r="A22" s="10">
        <v>511002</v>
      </c>
      <c r="B22" s="14" t="s">
        <v>60</v>
      </c>
      <c r="C22" s="12">
        <v>10000</v>
      </c>
      <c r="D22" s="12">
        <v>10000</v>
      </c>
      <c r="E22" s="12">
        <v>10000</v>
      </c>
    </row>
    <row r="23" spans="1:5" s="3" customFormat="1" x14ac:dyDescent="0.25">
      <c r="A23" s="18">
        <v>511</v>
      </c>
      <c r="B23" s="19" t="s">
        <v>15</v>
      </c>
      <c r="C23" s="20">
        <f>SUM(C21:C22)</f>
        <v>130000</v>
      </c>
      <c r="D23" s="20">
        <f>SUM(D21:D22)</f>
        <v>110000</v>
      </c>
      <c r="E23" s="20">
        <f>SUM(E21:E22)</f>
        <v>110000</v>
      </c>
    </row>
    <row r="24" spans="1:5" x14ac:dyDescent="0.25">
      <c r="A24" s="10">
        <v>512001</v>
      </c>
      <c r="B24" s="14" t="s">
        <v>5</v>
      </c>
      <c r="C24" s="12">
        <v>5000</v>
      </c>
      <c r="D24" s="12">
        <v>5000</v>
      </c>
      <c r="E24" s="12">
        <v>5000</v>
      </c>
    </row>
    <row r="25" spans="1:5" s="3" customFormat="1" x14ac:dyDescent="0.25">
      <c r="A25" s="18">
        <v>512</v>
      </c>
      <c r="B25" s="19" t="s">
        <v>5</v>
      </c>
      <c r="C25" s="20">
        <v>6000</v>
      </c>
      <c r="D25" s="20">
        <v>6000</v>
      </c>
      <c r="E25" s="20">
        <v>6000</v>
      </c>
    </row>
    <row r="26" spans="1:5" s="3" customFormat="1" x14ac:dyDescent="0.25">
      <c r="A26" s="18">
        <v>513</v>
      </c>
      <c r="B26" s="19" t="s">
        <v>6</v>
      </c>
      <c r="C26" s="21">
        <v>4000</v>
      </c>
      <c r="D26" s="21">
        <v>4000</v>
      </c>
      <c r="E26" s="21">
        <v>4000</v>
      </c>
    </row>
    <row r="27" spans="1:5" x14ac:dyDescent="0.25">
      <c r="A27" s="10">
        <v>518001</v>
      </c>
      <c r="B27" s="14" t="s">
        <v>7</v>
      </c>
      <c r="C27" s="12">
        <v>2000</v>
      </c>
      <c r="D27" s="12">
        <v>2000</v>
      </c>
      <c r="E27" s="12">
        <v>2000</v>
      </c>
    </row>
    <row r="28" spans="1:5" x14ac:dyDescent="0.25">
      <c r="A28" s="10">
        <v>518002</v>
      </c>
      <c r="B28" s="22" t="s">
        <v>53</v>
      </c>
      <c r="C28" s="12">
        <v>15000</v>
      </c>
      <c r="D28" s="12">
        <v>15000</v>
      </c>
      <c r="E28" s="12">
        <v>15000</v>
      </c>
    </row>
    <row r="29" spans="1:5" ht="26.4" x14ac:dyDescent="0.25">
      <c r="A29" s="10">
        <v>518003</v>
      </c>
      <c r="B29" s="14" t="s">
        <v>37</v>
      </c>
      <c r="C29" s="12">
        <v>14000</v>
      </c>
      <c r="D29" s="12">
        <v>14000</v>
      </c>
      <c r="E29" s="12">
        <v>14000</v>
      </c>
    </row>
    <row r="30" spans="1:5" x14ac:dyDescent="0.25">
      <c r="A30" s="10">
        <v>518005</v>
      </c>
      <c r="B30" s="14" t="s">
        <v>67</v>
      </c>
      <c r="C30" s="12">
        <v>5000</v>
      </c>
      <c r="D30" s="12">
        <v>5000</v>
      </c>
      <c r="E30" s="12">
        <v>5000</v>
      </c>
    </row>
    <row r="31" spans="1:5" x14ac:dyDescent="0.25">
      <c r="A31" s="10">
        <v>518006</v>
      </c>
      <c r="B31" s="14" t="s">
        <v>27</v>
      </c>
      <c r="C31" s="12">
        <v>3000</v>
      </c>
      <c r="D31" s="12">
        <v>3000</v>
      </c>
      <c r="E31" s="12">
        <v>3000</v>
      </c>
    </row>
    <row r="32" spans="1:5" x14ac:dyDescent="0.25">
      <c r="A32" s="10">
        <v>518007</v>
      </c>
      <c r="B32" s="14" t="s">
        <v>39</v>
      </c>
      <c r="C32" s="12">
        <v>10000</v>
      </c>
      <c r="D32" s="12">
        <v>10000</v>
      </c>
      <c r="E32" s="12">
        <v>10000</v>
      </c>
    </row>
    <row r="33" spans="1:6" x14ac:dyDescent="0.25">
      <c r="A33" s="10">
        <v>518008</v>
      </c>
      <c r="B33" s="14" t="s">
        <v>43</v>
      </c>
      <c r="C33" s="12">
        <v>25000</v>
      </c>
      <c r="D33" s="12">
        <v>25000</v>
      </c>
      <c r="E33" s="12">
        <v>25000</v>
      </c>
    </row>
    <row r="34" spans="1:6" x14ac:dyDescent="0.25">
      <c r="A34" s="10">
        <v>518009</v>
      </c>
      <c r="B34" s="14" t="s">
        <v>40</v>
      </c>
      <c r="C34" s="12">
        <v>12000</v>
      </c>
      <c r="D34" s="12">
        <v>12000</v>
      </c>
      <c r="E34" s="12">
        <v>12000</v>
      </c>
    </row>
    <row r="35" spans="1:6" x14ac:dyDescent="0.25">
      <c r="A35" s="10">
        <v>518010</v>
      </c>
      <c r="B35" s="14" t="s">
        <v>25</v>
      </c>
      <c r="C35" s="12">
        <v>10000</v>
      </c>
      <c r="D35" s="12">
        <v>10000</v>
      </c>
      <c r="E35" s="12">
        <v>10000</v>
      </c>
    </row>
    <row r="36" spans="1:6" x14ac:dyDescent="0.25">
      <c r="A36" s="10">
        <v>518011</v>
      </c>
      <c r="B36" s="14" t="s">
        <v>52</v>
      </c>
      <c r="C36" s="12">
        <v>20000</v>
      </c>
      <c r="D36" s="12">
        <v>20000</v>
      </c>
      <c r="E36" s="12">
        <v>20000</v>
      </c>
    </row>
    <row r="37" spans="1:6" x14ac:dyDescent="0.25">
      <c r="A37" s="10">
        <v>518012</v>
      </c>
      <c r="B37" s="14" t="s">
        <v>49</v>
      </c>
      <c r="C37" s="12">
        <v>35000</v>
      </c>
      <c r="D37" s="12">
        <v>35000</v>
      </c>
      <c r="E37" s="12">
        <v>35000</v>
      </c>
    </row>
    <row r="38" spans="1:6" x14ac:dyDescent="0.25">
      <c r="A38" s="10">
        <v>518013</v>
      </c>
      <c r="B38" s="14" t="s">
        <v>50</v>
      </c>
      <c r="C38" s="12">
        <v>160000</v>
      </c>
      <c r="D38" s="12">
        <v>160000</v>
      </c>
      <c r="E38" s="12">
        <v>160000</v>
      </c>
    </row>
    <row r="39" spans="1:6" x14ac:dyDescent="0.25">
      <c r="A39" s="10">
        <v>518014</v>
      </c>
      <c r="B39" s="14" t="s">
        <v>68</v>
      </c>
      <c r="C39" s="12">
        <v>20000</v>
      </c>
      <c r="D39" s="12">
        <v>20000</v>
      </c>
      <c r="E39" s="12">
        <v>20000</v>
      </c>
    </row>
    <row r="40" spans="1:6" x14ac:dyDescent="0.25">
      <c r="A40" s="10">
        <v>518020</v>
      </c>
      <c r="B40" s="14" t="s">
        <v>33</v>
      </c>
      <c r="C40" s="12">
        <v>5000</v>
      </c>
      <c r="D40" s="12">
        <v>5000</v>
      </c>
      <c r="E40" s="12">
        <v>5000</v>
      </c>
    </row>
    <row r="41" spans="1:6" x14ac:dyDescent="0.25">
      <c r="A41" s="10">
        <v>518022</v>
      </c>
      <c r="B41" s="14" t="s">
        <v>35</v>
      </c>
      <c r="C41" s="12">
        <v>20000</v>
      </c>
      <c r="D41" s="12">
        <v>20000</v>
      </c>
      <c r="E41" s="12">
        <v>20000</v>
      </c>
    </row>
    <row r="42" spans="1:6" s="3" customFormat="1" x14ac:dyDescent="0.25">
      <c r="A42" s="18">
        <v>518</v>
      </c>
      <c r="B42" s="19" t="s">
        <v>8</v>
      </c>
      <c r="C42" s="20">
        <f>SUM(C27:C41)</f>
        <v>356000</v>
      </c>
      <c r="D42" s="20">
        <f>SUM(D27:D41)</f>
        <v>356000</v>
      </c>
      <c r="E42" s="20">
        <f>SUM(E27:E41)</f>
        <v>356000</v>
      </c>
    </row>
    <row r="43" spans="1:6" s="2" customFormat="1" x14ac:dyDescent="0.25">
      <c r="A43" s="15">
        <v>521</v>
      </c>
      <c r="B43" s="16" t="s">
        <v>45</v>
      </c>
      <c r="C43" s="17">
        <f>(276200+34000)*12*1.05</f>
        <v>3908520</v>
      </c>
      <c r="D43" s="17">
        <f>(276200+34000)*12*1.1</f>
        <v>4094640.0000000005</v>
      </c>
      <c r="E43" s="17">
        <f>(276200+34000)*12*1.15</f>
        <v>4280760</v>
      </c>
      <c r="F43" s="60"/>
    </row>
    <row r="44" spans="1:6" s="2" customFormat="1" x14ac:dyDescent="0.25">
      <c r="A44" s="15">
        <v>524</v>
      </c>
      <c r="B44" s="16" t="s">
        <v>57</v>
      </c>
      <c r="C44" s="17">
        <f>C43*0.34</f>
        <v>1328896.8</v>
      </c>
      <c r="D44" s="17">
        <f>D43*0.34</f>
        <v>1392177.6000000003</v>
      </c>
      <c r="E44" s="17">
        <f>E43*0.34</f>
        <v>1455458.4000000001</v>
      </c>
    </row>
    <row r="45" spans="1:6" s="2" customFormat="1" x14ac:dyDescent="0.25">
      <c r="A45" s="15">
        <v>527</v>
      </c>
      <c r="B45" s="16" t="s">
        <v>44</v>
      </c>
      <c r="C45" s="17">
        <f>C43*2%</f>
        <v>78170.400000000009</v>
      </c>
      <c r="D45" s="17">
        <f>D43*2%</f>
        <v>81892.800000000017</v>
      </c>
      <c r="E45" s="17">
        <f>E43*2%</f>
        <v>85615.2</v>
      </c>
    </row>
    <row r="46" spans="1:6" s="2" customFormat="1" x14ac:dyDescent="0.25">
      <c r="A46" s="15">
        <v>521.50099999999998</v>
      </c>
      <c r="B46" s="16" t="s">
        <v>58</v>
      </c>
      <c r="C46" s="17">
        <v>50000</v>
      </c>
      <c r="D46" s="17">
        <v>51000</v>
      </c>
      <c r="E46" s="17">
        <v>52000</v>
      </c>
    </row>
    <row r="47" spans="1:6" s="4" customFormat="1" ht="13.8" x14ac:dyDescent="0.3">
      <c r="A47" s="23" t="s">
        <v>55</v>
      </c>
      <c r="B47" s="24" t="s">
        <v>56</v>
      </c>
      <c r="C47" s="25">
        <f>SUM(C43:C46)</f>
        <v>5365587.2</v>
      </c>
      <c r="D47" s="25">
        <f>SUM(D43:D46)</f>
        <v>5619710.4000000004</v>
      </c>
      <c r="E47" s="25">
        <f>SUM(E43:E46)</f>
        <v>5873833.6000000006</v>
      </c>
    </row>
    <row r="48" spans="1:6" x14ac:dyDescent="0.25">
      <c r="A48" s="10">
        <v>525001</v>
      </c>
      <c r="B48" s="14" t="s">
        <v>34</v>
      </c>
      <c r="C48" s="12">
        <v>18000</v>
      </c>
      <c r="D48" s="12">
        <v>20000</v>
      </c>
      <c r="E48" s="12">
        <v>20000</v>
      </c>
    </row>
    <row r="49" spans="1:5" s="3" customFormat="1" x14ac:dyDescent="0.25">
      <c r="A49" s="18">
        <v>525</v>
      </c>
      <c r="B49" s="19" t="s">
        <v>28</v>
      </c>
      <c r="C49" s="20">
        <f>C48</f>
        <v>18000</v>
      </c>
      <c r="D49" s="20">
        <f>D48</f>
        <v>20000</v>
      </c>
      <c r="E49" s="20">
        <f>E48</f>
        <v>20000</v>
      </c>
    </row>
    <row r="50" spans="1:5" x14ac:dyDescent="0.25">
      <c r="A50" s="10">
        <v>527002</v>
      </c>
      <c r="B50" s="14" t="s">
        <v>41</v>
      </c>
      <c r="C50" s="12">
        <v>5000</v>
      </c>
      <c r="D50" s="12">
        <v>5000</v>
      </c>
      <c r="E50" s="12">
        <v>5000</v>
      </c>
    </row>
    <row r="51" spans="1:5" s="3" customFormat="1" x14ac:dyDescent="0.25">
      <c r="A51" s="18">
        <v>527</v>
      </c>
      <c r="B51" s="19" t="s">
        <v>16</v>
      </c>
      <c r="C51" s="20">
        <f>SUM(C50:C50)</f>
        <v>5000</v>
      </c>
      <c r="D51" s="20">
        <f>SUM(D50:D50)</f>
        <v>5000</v>
      </c>
      <c r="E51" s="20">
        <f>SUM(E50:E50)</f>
        <v>5000</v>
      </c>
    </row>
    <row r="52" spans="1:5" x14ac:dyDescent="0.25">
      <c r="A52" s="10">
        <v>549003</v>
      </c>
      <c r="B52" s="14" t="s">
        <v>23</v>
      </c>
      <c r="C52" s="12">
        <v>10000</v>
      </c>
      <c r="D52" s="12">
        <v>10000</v>
      </c>
      <c r="E52" s="12">
        <v>10000</v>
      </c>
    </row>
    <row r="53" spans="1:5" s="3" customFormat="1" x14ac:dyDescent="0.25">
      <c r="A53" s="18">
        <v>549</v>
      </c>
      <c r="B53" s="19" t="s">
        <v>9</v>
      </c>
      <c r="C53" s="20">
        <f>SUM(C52:C52)</f>
        <v>10000</v>
      </c>
      <c r="D53" s="20">
        <f>SUM(D52:D52)</f>
        <v>10000</v>
      </c>
      <c r="E53" s="20">
        <f>SUM(E52:E52)</f>
        <v>10000</v>
      </c>
    </row>
    <row r="54" spans="1:5" x14ac:dyDescent="0.25">
      <c r="A54" s="10">
        <v>551001</v>
      </c>
      <c r="B54" s="14" t="s">
        <v>42</v>
      </c>
      <c r="C54" s="12">
        <v>40000</v>
      </c>
      <c r="D54" s="12">
        <v>40000</v>
      </c>
      <c r="E54" s="12">
        <v>40000</v>
      </c>
    </row>
    <row r="55" spans="1:5" s="3" customFormat="1" x14ac:dyDescent="0.25">
      <c r="A55" s="18">
        <v>551</v>
      </c>
      <c r="B55" s="19" t="s">
        <v>17</v>
      </c>
      <c r="C55" s="20">
        <f>C54</f>
        <v>40000</v>
      </c>
      <c r="D55" s="20">
        <f>D54</f>
        <v>40000</v>
      </c>
      <c r="E55" s="20">
        <f>E54</f>
        <v>40000</v>
      </c>
    </row>
    <row r="56" spans="1:5" x14ac:dyDescent="0.25">
      <c r="A56" s="26">
        <v>558002</v>
      </c>
      <c r="B56" s="27" t="s">
        <v>36</v>
      </c>
      <c r="C56" s="12">
        <v>150000</v>
      </c>
      <c r="D56" s="12">
        <v>150000</v>
      </c>
      <c r="E56" s="12">
        <v>150000</v>
      </c>
    </row>
    <row r="57" spans="1:5" s="3" customFormat="1" ht="13.8" thickBot="1" x14ac:dyDescent="0.3">
      <c r="A57" s="28">
        <v>558</v>
      </c>
      <c r="B57" s="29" t="s">
        <v>29</v>
      </c>
      <c r="C57" s="30">
        <f>C56</f>
        <v>150000</v>
      </c>
      <c r="D57" s="30">
        <f>D56</f>
        <v>150000</v>
      </c>
      <c r="E57" s="30">
        <f>E56</f>
        <v>150000</v>
      </c>
    </row>
    <row r="58" spans="1:5" s="3" customFormat="1" ht="13.8" thickBot="1" x14ac:dyDescent="0.3">
      <c r="A58" s="31"/>
      <c r="B58" s="32" t="s">
        <v>66</v>
      </c>
      <c r="C58" s="33">
        <f>C15+C20+C23+C25+C26+C42+C47+C49+C51+C53+C55+C57</f>
        <v>7087087.2000000002</v>
      </c>
      <c r="D58" s="33">
        <f>D15+D20+D23+D25+D26+D42+D47+D49+D51+D53+D55+D57</f>
        <v>7333210.4000000004</v>
      </c>
      <c r="E58" s="33">
        <f>E15+E20+E23+E25+E26+E42+E47+E49+E51+E53+E55+E57</f>
        <v>7587333.6000000006</v>
      </c>
    </row>
    <row r="59" spans="1:5" ht="13.8" thickBot="1" x14ac:dyDescent="0.3">
      <c r="A59" s="34" t="s">
        <v>10</v>
      </c>
      <c r="B59" s="35"/>
      <c r="C59" s="36"/>
      <c r="D59" s="36"/>
      <c r="E59" s="36"/>
    </row>
    <row r="60" spans="1:5" s="2" customFormat="1" x14ac:dyDescent="0.25">
      <c r="A60" s="37">
        <v>602001</v>
      </c>
      <c r="B60" s="38" t="s">
        <v>63</v>
      </c>
      <c r="C60" s="39">
        <v>220000</v>
      </c>
      <c r="D60" s="39">
        <v>220000</v>
      </c>
      <c r="E60" s="39">
        <v>220000</v>
      </c>
    </row>
    <row r="61" spans="1:5" s="2" customFormat="1" x14ac:dyDescent="0.25">
      <c r="A61" s="15">
        <v>602002</v>
      </c>
      <c r="B61" s="16" t="s">
        <v>62</v>
      </c>
      <c r="C61" s="40">
        <v>55000</v>
      </c>
      <c r="D61" s="40">
        <v>55000</v>
      </c>
      <c r="E61" s="40">
        <v>55000</v>
      </c>
    </row>
    <row r="62" spans="1:5" x14ac:dyDescent="0.25">
      <c r="A62" s="10">
        <v>602003</v>
      </c>
      <c r="B62" s="14" t="s">
        <v>47</v>
      </c>
      <c r="C62" s="41">
        <v>0</v>
      </c>
      <c r="D62" s="41">
        <v>0</v>
      </c>
      <c r="E62" s="41">
        <v>0</v>
      </c>
    </row>
    <row r="63" spans="1:5" s="3" customFormat="1" x14ac:dyDescent="0.25">
      <c r="A63" s="18">
        <v>602</v>
      </c>
      <c r="B63" s="19" t="s">
        <v>26</v>
      </c>
      <c r="C63" s="21">
        <f>SUM(C60:C62)</f>
        <v>275000</v>
      </c>
      <c r="D63" s="21">
        <f>SUM(D60:D62)</f>
        <v>275000</v>
      </c>
      <c r="E63" s="21">
        <f>SUM(E60:E62)</f>
        <v>275000</v>
      </c>
    </row>
    <row r="64" spans="1:5" s="3" customFormat="1" x14ac:dyDescent="0.25">
      <c r="A64" s="18">
        <v>662</v>
      </c>
      <c r="B64" s="19" t="s">
        <v>11</v>
      </c>
      <c r="C64" s="21">
        <v>300</v>
      </c>
      <c r="D64" s="21">
        <v>300</v>
      </c>
      <c r="E64" s="21">
        <v>300</v>
      </c>
    </row>
    <row r="65" spans="1:5" x14ac:dyDescent="0.25">
      <c r="A65" s="10">
        <v>672001</v>
      </c>
      <c r="B65" s="14" t="s">
        <v>18</v>
      </c>
      <c r="C65" s="12">
        <v>1450000</v>
      </c>
      <c r="D65" s="12">
        <v>1440000</v>
      </c>
      <c r="E65" s="12">
        <v>1440000</v>
      </c>
    </row>
    <row r="66" spans="1:5" x14ac:dyDescent="0.25">
      <c r="A66" s="10">
        <v>672001</v>
      </c>
      <c r="B66" s="14" t="s">
        <v>69</v>
      </c>
      <c r="C66" s="12">
        <v>0</v>
      </c>
      <c r="D66" s="12">
        <v>0</v>
      </c>
      <c r="E66" s="12">
        <v>0</v>
      </c>
    </row>
    <row r="67" spans="1:5" s="2" customFormat="1" x14ac:dyDescent="0.25">
      <c r="A67" s="15">
        <v>672002</v>
      </c>
      <c r="B67" s="16" t="s">
        <v>54</v>
      </c>
      <c r="C67" s="17">
        <f>C47</f>
        <v>5365587.2</v>
      </c>
      <c r="D67" s="17">
        <f>D47</f>
        <v>5619710.4000000004</v>
      </c>
      <c r="E67" s="17">
        <f>E47</f>
        <v>5873833.6000000006</v>
      </c>
    </row>
    <row r="68" spans="1:5" s="3" customFormat="1" ht="13.8" thickBot="1" x14ac:dyDescent="0.3">
      <c r="A68" s="42">
        <v>672</v>
      </c>
      <c r="B68" s="43" t="s">
        <v>64</v>
      </c>
      <c r="C68" s="44">
        <f>SUM(C65:C67)</f>
        <v>6815587.2000000002</v>
      </c>
      <c r="D68" s="44">
        <f>SUM(D65:D67)</f>
        <v>7059710.4000000004</v>
      </c>
      <c r="E68" s="44">
        <f>SUM(E65:E67)</f>
        <v>7313833.6000000006</v>
      </c>
    </row>
    <row r="69" spans="1:5" s="3" customFormat="1" ht="13.8" thickBot="1" x14ac:dyDescent="0.3">
      <c r="A69" s="45"/>
      <c r="B69" s="46" t="s">
        <v>12</v>
      </c>
      <c r="C69" s="47">
        <f>C68+C64+C63</f>
        <v>7090887.2000000002</v>
      </c>
      <c r="D69" s="47">
        <f>D68+D64+D63</f>
        <v>7335010.4000000004</v>
      </c>
      <c r="E69" s="47">
        <f>E68+E64+E63</f>
        <v>7589133.6000000006</v>
      </c>
    </row>
    <row r="70" spans="1:5" s="3" customFormat="1" ht="13.8" thickBot="1" x14ac:dyDescent="0.3">
      <c r="A70" s="48"/>
      <c r="B70" s="49" t="s">
        <v>13</v>
      </c>
      <c r="C70" s="50">
        <f>C69-C58</f>
        <v>3800</v>
      </c>
      <c r="D70" s="50">
        <f>D69-D58</f>
        <v>1800</v>
      </c>
      <c r="E70" s="50">
        <f>E69-E58</f>
        <v>1800</v>
      </c>
    </row>
    <row r="73" spans="1:5" x14ac:dyDescent="0.25">
      <c r="A73" s="5" t="s">
        <v>70</v>
      </c>
    </row>
    <row r="74" spans="1:5" x14ac:dyDescent="0.25">
      <c r="A74" s="65"/>
      <c r="B74" s="66"/>
    </row>
    <row r="75" spans="1:5" x14ac:dyDescent="0.25">
      <c r="A75" s="51" t="s">
        <v>71</v>
      </c>
    </row>
    <row r="78" spans="1:5" x14ac:dyDescent="0.25">
      <c r="A78" s="53"/>
      <c r="B78" s="54"/>
    </row>
    <row r="79" spans="1:5" x14ac:dyDescent="0.25">
      <c r="A79" s="55"/>
      <c r="B79" s="56"/>
    </row>
    <row r="80" spans="1:5" x14ac:dyDescent="0.25">
      <c r="A80" s="53"/>
    </row>
    <row r="81" spans="1:1" x14ac:dyDescent="0.25">
      <c r="A81" s="53"/>
    </row>
  </sheetData>
  <mergeCells count="3">
    <mergeCell ref="A1:B1"/>
    <mergeCell ref="A3:B3"/>
    <mergeCell ref="A74:B74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RowHeight="13.2" x14ac:dyDescent="0.25"/>
  <sheetData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180" verticalDpi="180" r:id="rId1"/>
  <headerFooter alignWithMargins="0">
    <oddHeader xml:space="preserve">&amp;LMateřská škola Obrnice, okres Most, příspěvková organizace
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2019-2021</vt:lpstr>
      <vt:lpstr>návrh fondy_13</vt:lpstr>
      <vt:lpstr>List1</vt:lpstr>
    </vt:vector>
  </TitlesOfParts>
  <Company>ZS Obrnice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Vaicová</dc:creator>
  <cp:lastModifiedBy>Lenka</cp:lastModifiedBy>
  <cp:lastPrinted>2017-11-06T11:52:44Z</cp:lastPrinted>
  <dcterms:created xsi:type="dcterms:W3CDTF">2006-11-16T07:28:37Z</dcterms:created>
  <dcterms:modified xsi:type="dcterms:W3CDTF">2018-10-18T11:39:23Z</dcterms:modified>
</cp:coreProperties>
</file>