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8_{A5C5A2F3-A8FE-4884-BCF5-208BC9B25644}" xr6:coauthVersionLast="47" xr6:coauthVersionMax="47" xr10:uidLastSave="{00000000-0000-0000-0000-000000000000}"/>
  <bookViews>
    <workbookView xWindow="4095" yWindow="1080" windowWidth="21420" windowHeight="11340" xr2:uid="{00000000-000D-0000-FFFF-FFFF00000000}"/>
  </bookViews>
  <sheets>
    <sheet name="rozpočet 2022" sheetId="3" r:id="rId1"/>
  </sheets>
  <definedNames>
    <definedName name="_xlnm.Print_Area" localSheetId="0">'rozpočet 2022'!$A$1:$H$84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0" i="3" l="1"/>
  <c r="F60" i="3"/>
  <c r="F26" i="3"/>
  <c r="C26" i="3"/>
  <c r="F76" i="3"/>
  <c r="F74" i="3"/>
  <c r="F72" i="3"/>
  <c r="F66" i="3"/>
  <c r="F64" i="3"/>
  <c r="F62" i="3"/>
  <c r="F57" i="3"/>
  <c r="F54" i="3"/>
  <c r="F55" i="3" s="1"/>
  <c r="F78" i="3" s="1"/>
  <c r="F79" i="3" s="1"/>
  <c r="F80" i="3" s="1"/>
  <c r="F49" i="3"/>
  <c r="F33" i="3"/>
  <c r="F31" i="3"/>
  <c r="F29" i="3"/>
  <c r="F24" i="3"/>
  <c r="F20" i="3"/>
  <c r="C76" i="3"/>
  <c r="C74" i="3"/>
  <c r="C72" i="3"/>
  <c r="C66" i="3"/>
  <c r="C64" i="3"/>
  <c r="C62" i="3"/>
  <c r="C57" i="3"/>
  <c r="C54" i="3"/>
  <c r="C55" i="3" s="1"/>
  <c r="C78" i="3" s="1"/>
  <c r="C79" i="3" s="1"/>
  <c r="C44" i="3"/>
  <c r="C49" i="3" s="1"/>
  <c r="C33" i="3"/>
  <c r="C31" i="3"/>
  <c r="C29" i="3"/>
  <c r="C24" i="3"/>
  <c r="C20" i="3"/>
  <c r="C80" i="3" l="1"/>
  <c r="F67" i="3"/>
  <c r="F81" i="3" s="1"/>
  <c r="C67" i="3"/>
  <c r="C81" i="3" s="1"/>
</calcChain>
</file>

<file path=xl/sharedStrings.xml><?xml version="1.0" encoding="utf-8"?>
<sst xmlns="http://schemas.openxmlformats.org/spreadsheetml/2006/main" count="165" uniqueCount="81">
  <si>
    <t>text</t>
  </si>
  <si>
    <t xml:space="preserve">ÚČET </t>
  </si>
  <si>
    <t>NÁZEV:</t>
  </si>
  <si>
    <t>POZNÁMKY</t>
  </si>
  <si>
    <t>Spotřeba materiálu (různé)</t>
  </si>
  <si>
    <t>Spotřeba materiálu - učební pomůcky</t>
  </si>
  <si>
    <t>Spotřeba materiálu-kancelářské potřeby</t>
  </si>
  <si>
    <t>Spotřeba materiálu-čistící prostř.</t>
  </si>
  <si>
    <t>Pořízení DDHM do 500,- Kč</t>
  </si>
  <si>
    <t>Pořízení DDHM nad 500,- Kč do 3000 Kč</t>
  </si>
  <si>
    <t xml:space="preserve">Spotřeba materiálu-potraviny děti </t>
  </si>
  <si>
    <t>Spotřeba materiálu-noviny časopisy,odb.publikace</t>
  </si>
  <si>
    <t>Výtvarný materiál</t>
  </si>
  <si>
    <t>Spotřeba materiálu-potraviny zaměstnanci</t>
  </si>
  <si>
    <t>Spotřeba materiálu</t>
  </si>
  <si>
    <t>Spotřeba elektrické energie</t>
  </si>
  <si>
    <t>Plyn</t>
  </si>
  <si>
    <t>Spotřeba energie</t>
  </si>
  <si>
    <t>Opravy a udržování</t>
  </si>
  <si>
    <t>Cestovné</t>
  </si>
  <si>
    <t>Náklady na reprezentaci</t>
  </si>
  <si>
    <t>Ostatní služby-poštovné a balné</t>
  </si>
  <si>
    <t>Ostatní služby</t>
  </si>
  <si>
    <t>Ostatní služby-telefon mobilní k napojení na ostrahu,mobilní služby,internet</t>
  </si>
  <si>
    <t>OS školení (akreditované školení)</t>
  </si>
  <si>
    <t>Ostatní služby - JDDNM do 6999,-</t>
  </si>
  <si>
    <t>OS - správa sítě</t>
  </si>
  <si>
    <t>Ostatní služby-programové změny, SW služby</t>
  </si>
  <si>
    <t>Ostatní služby-srážková voda, stočné</t>
  </si>
  <si>
    <t>Školení, kurzy</t>
  </si>
  <si>
    <t>OS - sw Vema</t>
  </si>
  <si>
    <t xml:space="preserve">OS - likvidace odpadů </t>
  </si>
  <si>
    <t xml:space="preserve">OS -účetní a daňové služby </t>
  </si>
  <si>
    <t>OS -PO a BOZP, revize</t>
  </si>
  <si>
    <t xml:space="preserve">Ostatní služby-bankovní poplatky </t>
  </si>
  <si>
    <t>Ostatní služby - kopírovací služba</t>
  </si>
  <si>
    <t>521-527</t>
  </si>
  <si>
    <t>rozpočet UZ33353 osobní náklady, ONIV, FKSP</t>
  </si>
  <si>
    <t>mzdové náklady</t>
  </si>
  <si>
    <t>Zákonné sociální odvody-lékařské prohlídky</t>
  </si>
  <si>
    <t>Ostatní náklady z činnosti-pojištění</t>
  </si>
  <si>
    <t>Jiné ostatní náklady</t>
  </si>
  <si>
    <t xml:space="preserve">Odpisy DHM </t>
  </si>
  <si>
    <t>Odpisy dlouh. nehmot. a hmotného majetku</t>
  </si>
  <si>
    <t>Náklady z DDHM nad 3000,-</t>
  </si>
  <si>
    <t>Náklady z DDHM</t>
  </si>
  <si>
    <t xml:space="preserve">Celkem náklady </t>
  </si>
  <si>
    <t>NÁKLADY</t>
  </si>
  <si>
    <t>výnosy stravné žáci</t>
  </si>
  <si>
    <t>výnosy stravné zamci</t>
  </si>
  <si>
    <t>Výnosy z prodeje služeb</t>
  </si>
  <si>
    <t xml:space="preserve">Čerpání fondů   </t>
  </si>
  <si>
    <t>Úroky b.ú.</t>
  </si>
  <si>
    <t>Úroky</t>
  </si>
  <si>
    <t>Výnosy z transferů UZ33353</t>
  </si>
  <si>
    <t xml:space="preserve">Výnosy z transferů  </t>
  </si>
  <si>
    <t>Celkem výnosy</t>
  </si>
  <si>
    <t>VÝNOSY</t>
  </si>
  <si>
    <t>Spotřeba tepla (UT+TUV+voda)</t>
  </si>
  <si>
    <t>Opravy a udržování - ostatní</t>
  </si>
  <si>
    <t>Mzdové náklady- ÚZ 33353</t>
  </si>
  <si>
    <t>Zákonné sociální pojištění-, ZP, SP ÚZ 33353</t>
  </si>
  <si>
    <t>Jiné sociální pojištění-Kooperativa UZ33353</t>
  </si>
  <si>
    <t>ONIV UZ33353</t>
  </si>
  <si>
    <t>čerpání fondů - FI na opravy</t>
  </si>
  <si>
    <t>Příspěvky a dotace na provoz-OÚ provoz</t>
  </si>
  <si>
    <t>Zákonné sociální odvody-FKSP UZ33353</t>
  </si>
  <si>
    <t xml:space="preserve"> rozpočtový výhled na rok 2023</t>
  </si>
  <si>
    <t xml:space="preserve"> rozpočtový výhled na rok 2024</t>
  </si>
  <si>
    <t xml:space="preserve">mzdové náklady - DPP </t>
  </si>
  <si>
    <t>Spotřeba vody</t>
  </si>
  <si>
    <t>voda</t>
  </si>
  <si>
    <t>Ostatní služby různé</t>
  </si>
  <si>
    <t>OOP</t>
  </si>
  <si>
    <t>Zákonné sociální náklady</t>
  </si>
  <si>
    <t>Mateřská škola Obrnice, okres Most, příspěvková organizace</t>
  </si>
  <si>
    <t>Případný přebytek hospodaření v budoucích letech organizace využije na opravy zapojením FI a FR.</t>
  </si>
  <si>
    <t>Organizace plánuje postupné opravy koupelen, zahrady, s tím, že zapojí čerpání FI, případně zdrojů zřizovatele.</t>
  </si>
  <si>
    <t>Opravy a udržování (údržba budovy, malování, …)</t>
  </si>
  <si>
    <t>Opravy a udržování (údržba budovy)</t>
  </si>
  <si>
    <t>jiné zdroje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</si>
</sst>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  <charset val="238"/>
    </font>
    <font>
      <sz val="10"/>
      <name val="Arial"/>
      <family val="2"/>
      <charset val="238"/>
    </font>
    <font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3" fillId="0" borderId="0" xfId="1" applyFont="1"/>
    <xf numFmtId="0" fontId="3" fillId="0" borderId="15" xfId="1" applyFont="1" applyBorder="1"/>
    <xf numFmtId="0" fontId="3" fillId="0" borderId="0" xfId="1" applyFont="1" applyBorder="1"/>
    <xf numFmtId="0" fontId="1" fillId="0" borderId="19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5" xfId="0" applyFont="1" applyBorder="1" applyAlignment="1">
      <alignment horizontal="left" wrapText="1"/>
    </xf>
    <xf numFmtId="164" fontId="5" fillId="0" borderId="26" xfId="0" applyNumberFormat="1" applyFont="1" applyBorder="1"/>
    <xf numFmtId="0" fontId="5" fillId="0" borderId="22" xfId="0" applyFont="1" applyBorder="1" applyAlignment="1">
      <alignment horizontal="left"/>
    </xf>
    <xf numFmtId="0" fontId="5" fillId="0" borderId="9" xfId="0" applyFont="1" applyBorder="1" applyAlignment="1">
      <alignment horizontal="left" wrapText="1"/>
    </xf>
    <xf numFmtId="164" fontId="5" fillId="0" borderId="27" xfId="0" applyNumberFormat="1" applyFont="1" applyBorder="1"/>
    <xf numFmtId="0" fontId="6" fillId="0" borderId="22" xfId="0" applyFont="1" applyBorder="1" applyAlignment="1">
      <alignment horizontal="left"/>
    </xf>
    <xf numFmtId="0" fontId="6" fillId="0" borderId="9" xfId="0" applyFont="1" applyBorder="1" applyAlignment="1">
      <alignment horizontal="left" wrapText="1"/>
    </xf>
    <xf numFmtId="164" fontId="6" fillId="0" borderId="27" xfId="0" applyNumberFormat="1" applyFont="1" applyBorder="1" applyAlignment="1">
      <alignment wrapText="1"/>
    </xf>
    <xf numFmtId="164" fontId="5" fillId="0" borderId="27" xfId="0" applyNumberFormat="1" applyFont="1" applyBorder="1" applyAlignment="1">
      <alignment wrapText="1"/>
    </xf>
    <xf numFmtId="164" fontId="6" fillId="0" borderId="27" xfId="0" applyNumberFormat="1" applyFont="1" applyBorder="1"/>
    <xf numFmtId="0" fontId="5" fillId="0" borderId="9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/>
    </xf>
    <xf numFmtId="0" fontId="7" fillId="0" borderId="9" xfId="0" applyFont="1" applyBorder="1" applyAlignment="1">
      <alignment horizontal="left" wrapText="1"/>
    </xf>
    <xf numFmtId="164" fontId="7" fillId="0" borderId="27" xfId="0" applyNumberFormat="1" applyFont="1" applyBorder="1" applyAlignment="1">
      <alignment wrapText="1"/>
    </xf>
    <xf numFmtId="0" fontId="8" fillId="0" borderId="22" xfId="0" applyFont="1" applyBorder="1" applyAlignment="1">
      <alignment horizontal="left"/>
    </xf>
    <xf numFmtId="0" fontId="8" fillId="0" borderId="9" xfId="0" applyFont="1" applyBorder="1" applyAlignment="1">
      <alignment horizontal="left" wrapText="1"/>
    </xf>
    <xf numFmtId="164" fontId="8" fillId="0" borderId="27" xfId="0" applyNumberFormat="1" applyFont="1" applyBorder="1" applyAlignment="1">
      <alignment wrapText="1"/>
    </xf>
    <xf numFmtId="164" fontId="6" fillId="0" borderId="29" xfId="0" applyNumberFormat="1" applyFont="1" applyBorder="1" applyAlignment="1">
      <alignment wrapText="1"/>
    </xf>
    <xf numFmtId="164" fontId="6" fillId="0" borderId="10" xfId="0" applyNumberFormat="1" applyFont="1" applyBorder="1"/>
    <xf numFmtId="164" fontId="5" fillId="0" borderId="10" xfId="0" applyNumberFormat="1" applyFont="1" applyBorder="1"/>
    <xf numFmtId="0" fontId="9" fillId="0" borderId="0" xfId="0" applyFont="1"/>
    <xf numFmtId="0" fontId="3" fillId="0" borderId="18" xfId="1" applyFont="1" applyBorder="1"/>
    <xf numFmtId="3" fontId="3" fillId="0" borderId="8" xfId="0" applyNumberFormat="1" applyFont="1" applyFill="1" applyBorder="1" applyAlignment="1">
      <alignment horizontal="right"/>
    </xf>
    <xf numFmtId="0" fontId="9" fillId="0" borderId="13" xfId="0" applyFont="1" applyBorder="1"/>
    <xf numFmtId="0" fontId="9" fillId="0" borderId="12" xfId="0" applyFont="1" applyBorder="1"/>
    <xf numFmtId="0" fontId="9" fillId="0" borderId="12" xfId="0" applyFont="1" applyFill="1" applyBorder="1"/>
    <xf numFmtId="0" fontId="9" fillId="0" borderId="0" xfId="0" applyFont="1" applyFill="1"/>
    <xf numFmtId="164" fontId="7" fillId="0" borderId="27" xfId="0" applyNumberFormat="1" applyFont="1" applyBorder="1"/>
    <xf numFmtId="0" fontId="9" fillId="0" borderId="16" xfId="0" applyFont="1" applyBorder="1"/>
    <xf numFmtId="164" fontId="8" fillId="0" borderId="27" xfId="0" applyNumberFormat="1" applyFont="1" applyBorder="1"/>
    <xf numFmtId="0" fontId="9" fillId="0" borderId="11" xfId="0" applyFont="1" applyBorder="1"/>
    <xf numFmtId="0" fontId="9" fillId="0" borderId="7" xfId="0" applyFont="1" applyBorder="1"/>
    <xf numFmtId="0" fontId="9" fillId="0" borderId="0" xfId="0" applyFont="1" applyBorder="1"/>
    <xf numFmtId="164" fontId="7" fillId="0" borderId="10" xfId="0" applyNumberFormat="1" applyFont="1" applyBorder="1" applyAlignment="1">
      <alignment vertical="center"/>
    </xf>
    <xf numFmtId="164" fontId="7" fillId="0" borderId="10" xfId="0" applyNumberFormat="1" applyFont="1" applyBorder="1"/>
    <xf numFmtId="164" fontId="9" fillId="0" borderId="0" xfId="0" applyNumberFormat="1" applyFont="1"/>
    <xf numFmtId="0" fontId="6" fillId="0" borderId="23" xfId="0" applyFont="1" applyBorder="1" applyAlignment="1">
      <alignment horizontal="left"/>
    </xf>
    <xf numFmtId="0" fontId="6" fillId="0" borderId="28" xfId="0" applyFont="1" applyBorder="1" applyAlignment="1">
      <alignment horizontal="left" wrapText="1"/>
    </xf>
    <xf numFmtId="0" fontId="6" fillId="0" borderId="20" xfId="0" applyFont="1" applyBorder="1" applyAlignment="1">
      <alignment horizontal="left"/>
    </xf>
    <xf numFmtId="0" fontId="6" fillId="0" borderId="30" xfId="0" applyFont="1" applyBorder="1" applyAlignment="1">
      <alignment horizontal="left" wrapText="1"/>
    </xf>
    <xf numFmtId="164" fontId="6" fillId="0" borderId="31" xfId="0" applyNumberFormat="1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164" fontId="6" fillId="0" borderId="0" xfId="0" applyNumberFormat="1" applyFont="1" applyAlignment="1">
      <alignment wrapText="1"/>
    </xf>
    <xf numFmtId="0" fontId="6" fillId="0" borderId="24" xfId="0" applyFont="1" applyBorder="1" applyAlignment="1">
      <alignment horizontal="left"/>
    </xf>
    <xf numFmtId="0" fontId="6" fillId="0" borderId="33" xfId="0" applyFont="1" applyBorder="1" applyAlignment="1">
      <alignment horizontal="left" wrapText="1"/>
    </xf>
    <xf numFmtId="164" fontId="6" fillId="0" borderId="34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horizontal="center"/>
    </xf>
    <xf numFmtId="49" fontId="4" fillId="0" borderId="32" xfId="0" applyNumberFormat="1" applyFont="1" applyBorder="1" applyAlignment="1">
      <alignment horizontal="center"/>
    </xf>
    <xf numFmtId="0" fontId="1" fillId="3" borderId="8" xfId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3" borderId="2" xfId="1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2" borderId="8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tabSelected="1" workbookViewId="0">
      <selection activeCell="G20" sqref="G20"/>
    </sheetView>
  </sheetViews>
  <sheetFormatPr defaultRowHeight="15" x14ac:dyDescent="0.25"/>
  <cols>
    <col min="1" max="1" width="11.85546875" style="29" customWidth="1"/>
    <col min="2" max="2" width="47.28515625" style="29" customWidth="1"/>
    <col min="3" max="3" width="16.85546875" style="29" customWidth="1"/>
    <col min="4" max="4" width="11.85546875" style="29" customWidth="1"/>
    <col min="5" max="5" width="47.28515625" style="29" customWidth="1"/>
    <col min="6" max="6" width="16.85546875" style="29" customWidth="1"/>
    <col min="7" max="7" width="25.140625" style="29" customWidth="1"/>
    <col min="8" max="8" width="47.28515625" style="29" customWidth="1"/>
    <col min="9" max="9" width="16.85546875" style="29" customWidth="1"/>
    <col min="10" max="10" width="32.28515625" style="29" customWidth="1"/>
    <col min="11" max="16384" width="9.140625" style="29"/>
  </cols>
  <sheetData>
    <row r="1" spans="1:9" x14ac:dyDescent="0.25">
      <c r="A1" s="29" t="s">
        <v>2</v>
      </c>
      <c r="B1" s="29" t="s">
        <v>75</v>
      </c>
    </row>
    <row r="2" spans="1:9" ht="16.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6.5" thickBot="1" x14ac:dyDescent="0.3">
      <c r="A3" s="58" t="s">
        <v>67</v>
      </c>
      <c r="B3" s="59"/>
      <c r="C3" s="60"/>
      <c r="D3" s="58" t="s">
        <v>68</v>
      </c>
      <c r="E3" s="59"/>
      <c r="F3" s="60"/>
    </row>
    <row r="4" spans="1:9" ht="16.5" thickBot="1" x14ac:dyDescent="0.3">
      <c r="A4" s="61"/>
      <c r="B4" s="61"/>
      <c r="C4" s="62"/>
      <c r="D4" s="61"/>
      <c r="E4" s="61"/>
      <c r="F4" s="62"/>
    </row>
    <row r="5" spans="1:9" ht="16.5" thickBot="1" x14ac:dyDescent="0.3">
      <c r="A5" s="63" t="s">
        <v>47</v>
      </c>
      <c r="B5" s="64"/>
      <c r="C5" s="65"/>
      <c r="D5" s="63" t="s">
        <v>47</v>
      </c>
      <c r="E5" s="64"/>
      <c r="F5" s="65"/>
    </row>
    <row r="6" spans="1:9" ht="16.5" thickBot="1" x14ac:dyDescent="0.3">
      <c r="A6" s="2"/>
      <c r="B6" s="3"/>
      <c r="C6" s="30"/>
      <c r="D6" s="2"/>
      <c r="E6" s="3"/>
      <c r="F6" s="30"/>
    </row>
    <row r="7" spans="1:9" x14ac:dyDescent="0.25">
      <c r="A7" s="66" t="s">
        <v>1</v>
      </c>
      <c r="B7" s="68" t="s">
        <v>0</v>
      </c>
      <c r="C7" s="4">
        <v>2023</v>
      </c>
      <c r="D7" s="66" t="s">
        <v>1</v>
      </c>
      <c r="E7" s="68" t="s">
        <v>0</v>
      </c>
      <c r="F7" s="4">
        <v>2024</v>
      </c>
    </row>
    <row r="8" spans="1:9" ht="15.75" thickBot="1" x14ac:dyDescent="0.3">
      <c r="A8" s="67"/>
      <c r="B8" s="69"/>
      <c r="C8" s="5"/>
      <c r="D8" s="67"/>
      <c r="E8" s="69"/>
      <c r="F8" s="5"/>
      <c r="G8" s="29" t="s">
        <v>3</v>
      </c>
    </row>
    <row r="9" spans="1:9" ht="16.5" thickBot="1" x14ac:dyDescent="0.3">
      <c r="A9" s="6"/>
      <c r="B9" s="7"/>
      <c r="C9" s="31"/>
      <c r="D9" s="6"/>
      <c r="E9" s="7"/>
      <c r="F9" s="31"/>
      <c r="G9" s="32"/>
    </row>
    <row r="10" spans="1:9" ht="15.75" x14ac:dyDescent="0.25">
      <c r="A10" s="8">
        <v>501001</v>
      </c>
      <c r="B10" s="9" t="s">
        <v>4</v>
      </c>
      <c r="C10" s="10">
        <v>30000</v>
      </c>
      <c r="D10" s="8">
        <v>501001</v>
      </c>
      <c r="E10" s="9" t="s">
        <v>4</v>
      </c>
      <c r="F10" s="10">
        <v>30000</v>
      </c>
      <c r="G10" s="33"/>
    </row>
    <row r="11" spans="1:9" ht="15.75" x14ac:dyDescent="0.25">
      <c r="A11" s="11">
        <v>501002</v>
      </c>
      <c r="B11" s="12" t="s">
        <v>5</v>
      </c>
      <c r="C11" s="13">
        <v>40000</v>
      </c>
      <c r="D11" s="11">
        <v>501002</v>
      </c>
      <c r="E11" s="12" t="s">
        <v>5</v>
      </c>
      <c r="F11" s="13">
        <v>40000</v>
      </c>
      <c r="G11" s="33"/>
    </row>
    <row r="12" spans="1:9" ht="15.75" x14ac:dyDescent="0.25">
      <c r="A12" s="11">
        <v>501003</v>
      </c>
      <c r="B12" s="12" t="s">
        <v>6</v>
      </c>
      <c r="C12" s="13">
        <v>15000</v>
      </c>
      <c r="D12" s="11">
        <v>501003</v>
      </c>
      <c r="E12" s="12" t="s">
        <v>6</v>
      </c>
      <c r="F12" s="13">
        <v>15000</v>
      </c>
      <c r="G12" s="33"/>
    </row>
    <row r="13" spans="1:9" s="35" customFormat="1" ht="15.75" x14ac:dyDescent="0.25">
      <c r="A13" s="11">
        <v>501004</v>
      </c>
      <c r="B13" s="12" t="s">
        <v>7</v>
      </c>
      <c r="C13" s="13">
        <v>45000</v>
      </c>
      <c r="D13" s="11">
        <v>501004</v>
      </c>
      <c r="E13" s="12" t="s">
        <v>7</v>
      </c>
      <c r="F13" s="13">
        <v>45000</v>
      </c>
      <c r="G13" s="34"/>
    </row>
    <row r="14" spans="1:9" s="35" customFormat="1" ht="15.75" x14ac:dyDescent="0.25">
      <c r="A14" s="11">
        <v>501005</v>
      </c>
      <c r="B14" s="12" t="s">
        <v>8</v>
      </c>
      <c r="C14" s="13">
        <v>0</v>
      </c>
      <c r="D14" s="11">
        <v>501005</v>
      </c>
      <c r="E14" s="12" t="s">
        <v>8</v>
      </c>
      <c r="F14" s="13">
        <v>0</v>
      </c>
      <c r="G14" s="34"/>
    </row>
    <row r="15" spans="1:9" ht="15.75" x14ac:dyDescent="0.25">
      <c r="A15" s="11">
        <v>501006</v>
      </c>
      <c r="B15" s="12" t="s">
        <v>9</v>
      </c>
      <c r="C15" s="13">
        <v>50000</v>
      </c>
      <c r="D15" s="11">
        <v>501006</v>
      </c>
      <c r="E15" s="12" t="s">
        <v>9</v>
      </c>
      <c r="F15" s="13">
        <v>50000</v>
      </c>
      <c r="G15" s="33"/>
    </row>
    <row r="16" spans="1:9" ht="15.75" x14ac:dyDescent="0.25">
      <c r="A16" s="20">
        <v>501009</v>
      </c>
      <c r="B16" s="21" t="s">
        <v>10</v>
      </c>
      <c r="C16" s="36">
        <v>150000</v>
      </c>
      <c r="D16" s="20">
        <v>501009</v>
      </c>
      <c r="E16" s="21" t="s">
        <v>10</v>
      </c>
      <c r="F16" s="36">
        <v>150000</v>
      </c>
      <c r="G16" s="33" t="s">
        <v>80</v>
      </c>
    </row>
    <row r="17" spans="1:7" ht="15.75" x14ac:dyDescent="0.25">
      <c r="A17" s="11">
        <v>501010</v>
      </c>
      <c r="B17" s="12" t="s">
        <v>11</v>
      </c>
      <c r="C17" s="13">
        <v>10000</v>
      </c>
      <c r="D17" s="11">
        <v>501010</v>
      </c>
      <c r="E17" s="12" t="s">
        <v>11</v>
      </c>
      <c r="F17" s="13">
        <v>10000</v>
      </c>
      <c r="G17" s="33"/>
    </row>
    <row r="18" spans="1:7" ht="15.75" x14ac:dyDescent="0.25">
      <c r="A18" s="11">
        <v>501011</v>
      </c>
      <c r="B18" s="12" t="s">
        <v>12</v>
      </c>
      <c r="C18" s="13">
        <v>25000</v>
      </c>
      <c r="D18" s="11">
        <v>501011</v>
      </c>
      <c r="E18" s="12" t="s">
        <v>12</v>
      </c>
      <c r="F18" s="13">
        <v>20000</v>
      </c>
      <c r="G18" s="33"/>
    </row>
    <row r="19" spans="1:7" ht="15.75" x14ac:dyDescent="0.25">
      <c r="A19" s="20">
        <v>501013</v>
      </c>
      <c r="B19" s="21" t="s">
        <v>13</v>
      </c>
      <c r="C19" s="36">
        <v>75000</v>
      </c>
      <c r="D19" s="20">
        <v>501013</v>
      </c>
      <c r="E19" s="21" t="s">
        <v>13</v>
      </c>
      <c r="F19" s="36">
        <v>75000</v>
      </c>
      <c r="G19" s="33" t="s">
        <v>80</v>
      </c>
    </row>
    <row r="20" spans="1:7" ht="15.75" x14ac:dyDescent="0.25">
      <c r="A20" s="14">
        <v>501</v>
      </c>
      <c r="B20" s="15" t="s">
        <v>14</v>
      </c>
      <c r="C20" s="16">
        <f>SUM(C10:C19)</f>
        <v>440000</v>
      </c>
      <c r="D20" s="14">
        <v>501</v>
      </c>
      <c r="E20" s="15" t="s">
        <v>14</v>
      </c>
      <c r="F20" s="16">
        <f>SUM(F10:F19)</f>
        <v>435000</v>
      </c>
      <c r="G20" s="33"/>
    </row>
    <row r="21" spans="1:7" ht="15.75" x14ac:dyDescent="0.25">
      <c r="A21" s="11">
        <v>502002</v>
      </c>
      <c r="B21" s="12" t="s">
        <v>58</v>
      </c>
      <c r="C21" s="13">
        <v>310000</v>
      </c>
      <c r="D21" s="11">
        <v>502002</v>
      </c>
      <c r="E21" s="12" t="s">
        <v>58</v>
      </c>
      <c r="F21" s="13">
        <v>313000</v>
      </c>
      <c r="G21" s="33"/>
    </row>
    <row r="22" spans="1:7" ht="15.75" x14ac:dyDescent="0.25">
      <c r="A22" s="11">
        <v>502004</v>
      </c>
      <c r="B22" s="12" t="s">
        <v>15</v>
      </c>
      <c r="C22" s="13">
        <v>70000</v>
      </c>
      <c r="D22" s="11">
        <v>502004</v>
      </c>
      <c r="E22" s="12" t="s">
        <v>15</v>
      </c>
      <c r="F22" s="13">
        <v>75000</v>
      </c>
      <c r="G22" s="33"/>
    </row>
    <row r="23" spans="1:7" ht="15.75" x14ac:dyDescent="0.25">
      <c r="A23" s="11">
        <v>502005</v>
      </c>
      <c r="B23" s="12" t="s">
        <v>16</v>
      </c>
      <c r="C23" s="13">
        <v>250</v>
      </c>
      <c r="D23" s="11">
        <v>502005</v>
      </c>
      <c r="E23" s="12" t="s">
        <v>16</v>
      </c>
      <c r="F23" s="13">
        <v>250</v>
      </c>
      <c r="G23" s="33"/>
    </row>
    <row r="24" spans="1:7" ht="15.75" x14ac:dyDescent="0.25">
      <c r="A24" s="14">
        <v>502</v>
      </c>
      <c r="B24" s="15" t="s">
        <v>17</v>
      </c>
      <c r="C24" s="16">
        <f>SUM(C21:C23)</f>
        <v>380250</v>
      </c>
      <c r="D24" s="14">
        <v>502</v>
      </c>
      <c r="E24" s="15" t="s">
        <v>17</v>
      </c>
      <c r="F24" s="16">
        <f>SUM(F21:F23)</f>
        <v>388250</v>
      </c>
      <c r="G24" s="33"/>
    </row>
    <row r="25" spans="1:7" ht="15.75" x14ac:dyDescent="0.25">
      <c r="A25" s="11">
        <v>503100</v>
      </c>
      <c r="B25" s="12" t="s">
        <v>71</v>
      </c>
      <c r="C25" s="13">
        <v>20000</v>
      </c>
      <c r="D25" s="11">
        <v>503100</v>
      </c>
      <c r="E25" s="12" t="s">
        <v>71</v>
      </c>
      <c r="F25" s="13">
        <v>20000</v>
      </c>
      <c r="G25" s="33"/>
    </row>
    <row r="26" spans="1:7" ht="15.75" x14ac:dyDescent="0.25">
      <c r="A26" s="14">
        <v>503</v>
      </c>
      <c r="B26" s="15" t="s">
        <v>70</v>
      </c>
      <c r="C26" s="16">
        <f>C25</f>
        <v>20000</v>
      </c>
      <c r="D26" s="14">
        <v>503</v>
      </c>
      <c r="E26" s="15" t="s">
        <v>70</v>
      </c>
      <c r="F26" s="16">
        <f>F25</f>
        <v>20000</v>
      </c>
      <c r="G26" s="33"/>
    </row>
    <row r="27" spans="1:7" ht="15.75" x14ac:dyDescent="0.25">
      <c r="A27" s="11">
        <v>511001</v>
      </c>
      <c r="B27" s="12" t="s">
        <v>79</v>
      </c>
      <c r="C27" s="13">
        <v>150000</v>
      </c>
      <c r="D27" s="11">
        <v>511001</v>
      </c>
      <c r="E27" s="12" t="s">
        <v>78</v>
      </c>
      <c r="F27" s="13">
        <v>150000</v>
      </c>
      <c r="G27" s="33"/>
    </row>
    <row r="28" spans="1:7" ht="15.75" x14ac:dyDescent="0.25">
      <c r="A28" s="11">
        <v>511002</v>
      </c>
      <c r="B28" s="12" t="s">
        <v>59</v>
      </c>
      <c r="C28" s="13">
        <v>10000</v>
      </c>
      <c r="D28" s="11">
        <v>511002</v>
      </c>
      <c r="E28" s="12" t="s">
        <v>59</v>
      </c>
      <c r="F28" s="13">
        <v>10000</v>
      </c>
      <c r="G28" s="33"/>
    </row>
    <row r="29" spans="1:7" ht="15.75" x14ac:dyDescent="0.25">
      <c r="A29" s="14">
        <v>511</v>
      </c>
      <c r="B29" s="15" t="s">
        <v>18</v>
      </c>
      <c r="C29" s="16">
        <f>SUM(C27:C28)</f>
        <v>160000</v>
      </c>
      <c r="D29" s="14">
        <v>511</v>
      </c>
      <c r="E29" s="15" t="s">
        <v>18</v>
      </c>
      <c r="F29" s="16">
        <f>SUM(F27:F28)</f>
        <v>160000</v>
      </c>
      <c r="G29" s="33"/>
    </row>
    <row r="30" spans="1:7" ht="15.75" x14ac:dyDescent="0.25">
      <c r="A30" s="11">
        <v>512001</v>
      </c>
      <c r="B30" s="12" t="s">
        <v>19</v>
      </c>
      <c r="C30" s="13">
        <v>10000</v>
      </c>
      <c r="D30" s="11">
        <v>512001</v>
      </c>
      <c r="E30" s="12" t="s">
        <v>19</v>
      </c>
      <c r="F30" s="13">
        <v>10000</v>
      </c>
      <c r="G30" s="33"/>
    </row>
    <row r="31" spans="1:7" ht="15.75" x14ac:dyDescent="0.25">
      <c r="A31" s="14">
        <v>512</v>
      </c>
      <c r="B31" s="15" t="s">
        <v>19</v>
      </c>
      <c r="C31" s="16">
        <f>C30</f>
        <v>10000</v>
      </c>
      <c r="D31" s="14">
        <v>512</v>
      </c>
      <c r="E31" s="15" t="s">
        <v>19</v>
      </c>
      <c r="F31" s="16">
        <f>F30</f>
        <v>10000</v>
      </c>
      <c r="G31" s="33"/>
    </row>
    <row r="32" spans="1:7" ht="15.75" x14ac:dyDescent="0.25">
      <c r="A32" s="11">
        <v>513001</v>
      </c>
      <c r="B32" s="12" t="s">
        <v>20</v>
      </c>
      <c r="C32" s="17">
        <v>10000</v>
      </c>
      <c r="D32" s="11">
        <v>513001</v>
      </c>
      <c r="E32" s="12" t="s">
        <v>20</v>
      </c>
      <c r="F32" s="17">
        <v>10000</v>
      </c>
      <c r="G32" s="33"/>
    </row>
    <row r="33" spans="1:7" ht="15.75" x14ac:dyDescent="0.25">
      <c r="A33" s="14">
        <v>513</v>
      </c>
      <c r="B33" s="15" t="s">
        <v>20</v>
      </c>
      <c r="C33" s="18">
        <f>C32</f>
        <v>10000</v>
      </c>
      <c r="D33" s="14">
        <v>513</v>
      </c>
      <c r="E33" s="15" t="s">
        <v>20</v>
      </c>
      <c r="F33" s="18">
        <f>F32</f>
        <v>10000</v>
      </c>
      <c r="G33" s="33"/>
    </row>
    <row r="34" spans="1:7" ht="15.75" x14ac:dyDescent="0.25">
      <c r="A34" s="11">
        <v>518001</v>
      </c>
      <c r="B34" s="12" t="s">
        <v>21</v>
      </c>
      <c r="C34" s="13">
        <v>2000</v>
      </c>
      <c r="D34" s="11">
        <v>518001</v>
      </c>
      <c r="E34" s="12" t="s">
        <v>21</v>
      </c>
      <c r="F34" s="13">
        <v>2000</v>
      </c>
      <c r="G34" s="33"/>
    </row>
    <row r="35" spans="1:7" ht="15.75" x14ac:dyDescent="0.25">
      <c r="A35" s="11">
        <v>518002</v>
      </c>
      <c r="B35" s="19" t="s">
        <v>72</v>
      </c>
      <c r="C35" s="13">
        <v>36000</v>
      </c>
      <c r="D35" s="11">
        <v>518002</v>
      </c>
      <c r="E35" s="19" t="s">
        <v>72</v>
      </c>
      <c r="F35" s="13">
        <v>30000</v>
      </c>
      <c r="G35" s="33"/>
    </row>
    <row r="36" spans="1:7" ht="31.5" x14ac:dyDescent="0.25">
      <c r="A36" s="11">
        <v>518003</v>
      </c>
      <c r="B36" s="12" t="s">
        <v>23</v>
      </c>
      <c r="C36" s="13">
        <v>14000</v>
      </c>
      <c r="D36" s="11">
        <v>518003</v>
      </c>
      <c r="E36" s="12" t="s">
        <v>23</v>
      </c>
      <c r="F36" s="13">
        <v>14000</v>
      </c>
      <c r="G36" s="33"/>
    </row>
    <row r="37" spans="1:7" ht="15.75" x14ac:dyDescent="0.25">
      <c r="A37" s="11">
        <v>518005</v>
      </c>
      <c r="B37" s="12" t="s">
        <v>24</v>
      </c>
      <c r="C37" s="13">
        <v>5000</v>
      </c>
      <c r="D37" s="11">
        <v>518005</v>
      </c>
      <c r="E37" s="12" t="s">
        <v>24</v>
      </c>
      <c r="F37" s="13">
        <v>5000</v>
      </c>
      <c r="G37" s="33"/>
    </row>
    <row r="38" spans="1:7" ht="15.75" x14ac:dyDescent="0.25">
      <c r="A38" s="11">
        <v>518006</v>
      </c>
      <c r="B38" s="12" t="s">
        <v>25</v>
      </c>
      <c r="C38" s="13">
        <v>2000</v>
      </c>
      <c r="D38" s="11">
        <v>518006</v>
      </c>
      <c r="E38" s="12" t="s">
        <v>25</v>
      </c>
      <c r="F38" s="13">
        <v>2000</v>
      </c>
      <c r="G38" s="33"/>
    </row>
    <row r="39" spans="1:7" ht="15.75" x14ac:dyDescent="0.25">
      <c r="A39" s="11">
        <v>518007</v>
      </c>
      <c r="B39" s="12" t="s">
        <v>26</v>
      </c>
      <c r="C39" s="13">
        <v>5000</v>
      </c>
      <c r="D39" s="11">
        <v>518007</v>
      </c>
      <c r="E39" s="12" t="s">
        <v>26</v>
      </c>
      <c r="F39" s="13">
        <v>5000</v>
      </c>
      <c r="G39" s="33"/>
    </row>
    <row r="40" spans="1:7" ht="15.75" x14ac:dyDescent="0.25">
      <c r="A40" s="11">
        <v>518008</v>
      </c>
      <c r="B40" s="12" t="s">
        <v>27</v>
      </c>
      <c r="C40" s="13">
        <v>40000</v>
      </c>
      <c r="D40" s="11">
        <v>518008</v>
      </c>
      <c r="E40" s="12" t="s">
        <v>27</v>
      </c>
      <c r="F40" s="13">
        <v>40000</v>
      </c>
      <c r="G40" s="33"/>
    </row>
    <row r="41" spans="1:7" ht="15.75" x14ac:dyDescent="0.25">
      <c r="A41" s="11">
        <v>518009</v>
      </c>
      <c r="B41" s="12" t="s">
        <v>28</v>
      </c>
      <c r="C41" s="13">
        <v>15000</v>
      </c>
      <c r="D41" s="11">
        <v>518009</v>
      </c>
      <c r="E41" s="12" t="s">
        <v>28</v>
      </c>
      <c r="F41" s="13">
        <v>16000</v>
      </c>
      <c r="G41" s="33"/>
    </row>
    <row r="42" spans="1:7" ht="15.75" x14ac:dyDescent="0.25">
      <c r="A42" s="11">
        <v>518010</v>
      </c>
      <c r="B42" s="12" t="s">
        <v>29</v>
      </c>
      <c r="C42" s="13">
        <v>10000</v>
      </c>
      <c r="D42" s="11">
        <v>518010</v>
      </c>
      <c r="E42" s="12" t="s">
        <v>29</v>
      </c>
      <c r="F42" s="13">
        <v>10000</v>
      </c>
      <c r="G42" s="33"/>
    </row>
    <row r="43" spans="1:7" ht="15.75" x14ac:dyDescent="0.25">
      <c r="A43" s="11">
        <v>518011</v>
      </c>
      <c r="B43" s="12" t="s">
        <v>30</v>
      </c>
      <c r="C43" s="13">
        <v>8000</v>
      </c>
      <c r="D43" s="11">
        <v>518011</v>
      </c>
      <c r="E43" s="12" t="s">
        <v>30</v>
      </c>
      <c r="F43" s="13">
        <v>8000</v>
      </c>
      <c r="G43" s="33"/>
    </row>
    <row r="44" spans="1:7" ht="15.75" x14ac:dyDescent="0.25">
      <c r="A44" s="11">
        <v>518012</v>
      </c>
      <c r="B44" s="12" t="s">
        <v>31</v>
      </c>
      <c r="C44" s="13">
        <f>27000+18000</f>
        <v>45000</v>
      </c>
      <c r="D44" s="11">
        <v>518012</v>
      </c>
      <c r="E44" s="12" t="s">
        <v>31</v>
      </c>
      <c r="F44" s="13">
        <v>47000</v>
      </c>
      <c r="G44" s="33"/>
    </row>
    <row r="45" spans="1:7" ht="15.75" x14ac:dyDescent="0.25">
      <c r="A45" s="11">
        <v>518013</v>
      </c>
      <c r="B45" s="12" t="s">
        <v>32</v>
      </c>
      <c r="C45" s="13">
        <v>160000</v>
      </c>
      <c r="D45" s="11">
        <v>518013</v>
      </c>
      <c r="E45" s="12" t="s">
        <v>32</v>
      </c>
      <c r="F45" s="13">
        <v>160000</v>
      </c>
      <c r="G45" s="33"/>
    </row>
    <row r="46" spans="1:7" ht="15.75" x14ac:dyDescent="0.25">
      <c r="A46" s="11">
        <v>518014</v>
      </c>
      <c r="B46" s="12" t="s">
        <v>33</v>
      </c>
      <c r="C46" s="13">
        <v>30000</v>
      </c>
      <c r="D46" s="11">
        <v>518014</v>
      </c>
      <c r="E46" s="12" t="s">
        <v>33</v>
      </c>
      <c r="F46" s="13">
        <v>30000</v>
      </c>
      <c r="G46" s="33"/>
    </row>
    <row r="47" spans="1:7" ht="15.75" x14ac:dyDescent="0.25">
      <c r="A47" s="11">
        <v>518020</v>
      </c>
      <c r="B47" s="12" t="s">
        <v>34</v>
      </c>
      <c r="C47" s="13">
        <v>6000</v>
      </c>
      <c r="D47" s="11">
        <v>518020</v>
      </c>
      <c r="E47" s="12" t="s">
        <v>34</v>
      </c>
      <c r="F47" s="13">
        <v>6000</v>
      </c>
      <c r="G47" s="33"/>
    </row>
    <row r="48" spans="1:7" ht="15.75" x14ac:dyDescent="0.25">
      <c r="A48" s="11">
        <v>518022</v>
      </c>
      <c r="B48" s="12" t="s">
        <v>35</v>
      </c>
      <c r="C48" s="13">
        <v>27000</v>
      </c>
      <c r="D48" s="11">
        <v>518022</v>
      </c>
      <c r="E48" s="12" t="s">
        <v>35</v>
      </c>
      <c r="F48" s="13">
        <v>27000</v>
      </c>
      <c r="G48" s="33"/>
    </row>
    <row r="49" spans="1:7" ht="15.75" x14ac:dyDescent="0.25">
      <c r="A49" s="14">
        <v>518</v>
      </c>
      <c r="B49" s="15" t="s">
        <v>22</v>
      </c>
      <c r="C49" s="16">
        <f>SUM(C34:C48)</f>
        <v>405000</v>
      </c>
      <c r="D49" s="14">
        <v>518</v>
      </c>
      <c r="E49" s="15" t="s">
        <v>22</v>
      </c>
      <c r="F49" s="16">
        <f>SUM(F34:F48)</f>
        <v>402000</v>
      </c>
      <c r="G49" s="33"/>
    </row>
    <row r="50" spans="1:7" ht="15.75" x14ac:dyDescent="0.25">
      <c r="A50" s="20">
        <v>521</v>
      </c>
      <c r="B50" s="21" t="s">
        <v>60</v>
      </c>
      <c r="C50" s="36">
        <v>4839198</v>
      </c>
      <c r="D50" s="20">
        <v>521</v>
      </c>
      <c r="E50" s="21" t="s">
        <v>60</v>
      </c>
      <c r="F50" s="36">
        <v>4839198</v>
      </c>
      <c r="G50" s="33" t="s">
        <v>80</v>
      </c>
    </row>
    <row r="51" spans="1:7" ht="15.75" x14ac:dyDescent="0.25">
      <c r="A51" s="20">
        <v>524</v>
      </c>
      <c r="B51" s="21" t="s">
        <v>61</v>
      </c>
      <c r="C51" s="36">
        <v>1635650</v>
      </c>
      <c r="D51" s="20">
        <v>524</v>
      </c>
      <c r="E51" s="21" t="s">
        <v>61</v>
      </c>
      <c r="F51" s="36">
        <v>1635650</v>
      </c>
      <c r="G51" s="33" t="s">
        <v>80</v>
      </c>
    </row>
    <row r="52" spans="1:7" ht="15.75" x14ac:dyDescent="0.25">
      <c r="A52" s="11">
        <v>525001</v>
      </c>
      <c r="B52" s="12" t="s">
        <v>62</v>
      </c>
      <c r="C52" s="36">
        <v>21000</v>
      </c>
      <c r="D52" s="11">
        <v>525001</v>
      </c>
      <c r="E52" s="12" t="s">
        <v>62</v>
      </c>
      <c r="F52" s="36">
        <v>21000</v>
      </c>
      <c r="G52" s="33" t="s">
        <v>80</v>
      </c>
    </row>
    <row r="53" spans="1:7" ht="15.75" x14ac:dyDescent="0.25">
      <c r="A53" s="20">
        <v>527</v>
      </c>
      <c r="B53" s="21" t="s">
        <v>66</v>
      </c>
      <c r="C53" s="36">
        <v>96784</v>
      </c>
      <c r="D53" s="20">
        <v>527</v>
      </c>
      <c r="E53" s="21" t="s">
        <v>66</v>
      </c>
      <c r="F53" s="36">
        <v>96784</v>
      </c>
      <c r="G53" s="33" t="s">
        <v>80</v>
      </c>
    </row>
    <row r="54" spans="1:7" ht="15.75" x14ac:dyDescent="0.25">
      <c r="A54" s="20">
        <v>521.50099999999998</v>
      </c>
      <c r="B54" s="21" t="s">
        <v>63</v>
      </c>
      <c r="C54" s="36">
        <f>48640-21000</f>
        <v>27640</v>
      </c>
      <c r="D54" s="20">
        <v>521.50099999999998</v>
      </c>
      <c r="E54" s="21" t="s">
        <v>63</v>
      </c>
      <c r="F54" s="36">
        <f>48640-21000</f>
        <v>27640</v>
      </c>
      <c r="G54" s="33" t="s">
        <v>80</v>
      </c>
    </row>
    <row r="55" spans="1:7" ht="32.25" thickBot="1" x14ac:dyDescent="0.3">
      <c r="A55" s="23" t="s">
        <v>36</v>
      </c>
      <c r="B55" s="24" t="s">
        <v>37</v>
      </c>
      <c r="C55" s="38">
        <f>SUM(C50:C54)</f>
        <v>6620272</v>
      </c>
      <c r="D55" s="23" t="s">
        <v>36</v>
      </c>
      <c r="E55" s="24" t="s">
        <v>37</v>
      </c>
      <c r="F55" s="38">
        <f>SUM(F50:F54)</f>
        <v>6620272</v>
      </c>
      <c r="G55" s="37"/>
    </row>
    <row r="56" spans="1:7" ht="15.75" x14ac:dyDescent="0.25">
      <c r="A56" s="20">
        <v>521005</v>
      </c>
      <c r="B56" s="21" t="s">
        <v>69</v>
      </c>
      <c r="C56" s="22">
        <v>12000</v>
      </c>
      <c r="D56" s="20">
        <v>521005</v>
      </c>
      <c r="E56" s="21" t="s">
        <v>69</v>
      </c>
      <c r="F56" s="22">
        <v>12000</v>
      </c>
      <c r="G56" s="33"/>
    </row>
    <row r="57" spans="1:7" ht="16.5" thickBot="1" x14ac:dyDescent="0.3">
      <c r="A57" s="23">
        <v>521</v>
      </c>
      <c r="B57" s="24" t="s">
        <v>38</v>
      </c>
      <c r="C57" s="25">
        <f>C56</f>
        <v>12000</v>
      </c>
      <c r="D57" s="23">
        <v>521</v>
      </c>
      <c r="E57" s="24" t="s">
        <v>38</v>
      </c>
      <c r="F57" s="25">
        <f>F56</f>
        <v>12000</v>
      </c>
      <c r="G57" s="37"/>
    </row>
    <row r="58" spans="1:7" ht="15.75" x14ac:dyDescent="0.25">
      <c r="A58" s="11">
        <v>527002</v>
      </c>
      <c r="B58" s="12" t="s">
        <v>39</v>
      </c>
      <c r="C58" s="13">
        <v>5000</v>
      </c>
      <c r="D58" s="11">
        <v>527002</v>
      </c>
      <c r="E58" s="12" t="s">
        <v>39</v>
      </c>
      <c r="F58" s="13">
        <v>5000</v>
      </c>
      <c r="G58" s="33"/>
    </row>
    <row r="59" spans="1:7" ht="15.75" x14ac:dyDescent="0.25">
      <c r="A59" s="11">
        <v>527004</v>
      </c>
      <c r="B59" s="12" t="s">
        <v>73</v>
      </c>
      <c r="C59" s="13">
        <v>15000</v>
      </c>
      <c r="D59" s="11">
        <v>527004</v>
      </c>
      <c r="E59" s="12" t="s">
        <v>73</v>
      </c>
      <c r="F59" s="13">
        <v>15000</v>
      </c>
      <c r="G59" s="39"/>
    </row>
    <row r="60" spans="1:7" ht="16.5" thickBot="1" x14ac:dyDescent="0.3">
      <c r="A60" s="14">
        <v>527</v>
      </c>
      <c r="B60" s="15" t="s">
        <v>74</v>
      </c>
      <c r="C60" s="16">
        <f>SUM(C58:C59)</f>
        <v>20000</v>
      </c>
      <c r="D60" s="14">
        <v>527</v>
      </c>
      <c r="E60" s="15" t="s">
        <v>74</v>
      </c>
      <c r="F60" s="16">
        <f>SUM(F58:F59)</f>
        <v>20000</v>
      </c>
      <c r="G60" s="37"/>
    </row>
    <row r="61" spans="1:7" ht="15.75" x14ac:dyDescent="0.25">
      <c r="A61" s="11">
        <v>549003</v>
      </c>
      <c r="B61" s="12" t="s">
        <v>40</v>
      </c>
      <c r="C61" s="13">
        <v>10000</v>
      </c>
      <c r="D61" s="11">
        <v>549003</v>
      </c>
      <c r="E61" s="12" t="s">
        <v>40</v>
      </c>
      <c r="F61" s="13">
        <v>10000</v>
      </c>
      <c r="G61" s="33"/>
    </row>
    <row r="62" spans="1:7" ht="15.75" x14ac:dyDescent="0.25">
      <c r="A62" s="14">
        <v>549</v>
      </c>
      <c r="B62" s="15" t="s">
        <v>41</v>
      </c>
      <c r="C62" s="16">
        <f>SUM(C61:C61)</f>
        <v>10000</v>
      </c>
      <c r="D62" s="14">
        <v>549</v>
      </c>
      <c r="E62" s="15" t="s">
        <v>41</v>
      </c>
      <c r="F62" s="16">
        <f>SUM(F61:F61)</f>
        <v>10000</v>
      </c>
      <c r="G62" s="33"/>
    </row>
    <row r="63" spans="1:7" ht="16.5" thickBot="1" x14ac:dyDescent="0.3">
      <c r="A63" s="11">
        <v>551001</v>
      </c>
      <c r="B63" s="12" t="s">
        <v>42</v>
      </c>
      <c r="C63" s="13">
        <v>58000</v>
      </c>
      <c r="D63" s="11">
        <v>551001</v>
      </c>
      <c r="E63" s="12" t="s">
        <v>42</v>
      </c>
      <c r="F63" s="13">
        <v>58000</v>
      </c>
      <c r="G63" s="37"/>
    </row>
    <row r="64" spans="1:7" ht="15.75" x14ac:dyDescent="0.25">
      <c r="A64" s="14">
        <v>551</v>
      </c>
      <c r="B64" s="15" t="s">
        <v>43</v>
      </c>
      <c r="C64" s="16">
        <f>C63</f>
        <v>58000</v>
      </c>
      <c r="D64" s="14">
        <v>551</v>
      </c>
      <c r="E64" s="15" t="s">
        <v>43</v>
      </c>
      <c r="F64" s="16">
        <f>F63</f>
        <v>58000</v>
      </c>
      <c r="G64" s="33"/>
    </row>
    <row r="65" spans="1:7" ht="16.5" thickBot="1" x14ac:dyDescent="0.3">
      <c r="A65" s="11">
        <v>558002</v>
      </c>
      <c r="B65" s="12" t="s">
        <v>44</v>
      </c>
      <c r="C65" s="13">
        <v>100000</v>
      </c>
      <c r="D65" s="11">
        <v>558002</v>
      </c>
      <c r="E65" s="12" t="s">
        <v>44</v>
      </c>
      <c r="F65" s="13">
        <v>100000</v>
      </c>
      <c r="G65" s="37"/>
    </row>
    <row r="66" spans="1:7" ht="16.5" thickBot="1" x14ac:dyDescent="0.3">
      <c r="A66" s="45">
        <v>558</v>
      </c>
      <c r="B66" s="46" t="s">
        <v>45</v>
      </c>
      <c r="C66" s="26">
        <f>C65</f>
        <v>100000</v>
      </c>
      <c r="D66" s="45">
        <v>558</v>
      </c>
      <c r="E66" s="46" t="s">
        <v>45</v>
      </c>
      <c r="F66" s="26">
        <f>F65</f>
        <v>100000</v>
      </c>
      <c r="G66" s="39"/>
    </row>
    <row r="67" spans="1:7" ht="16.5" thickBot="1" x14ac:dyDescent="0.3">
      <c r="A67" s="47"/>
      <c r="B67" s="48" t="s">
        <v>46</v>
      </c>
      <c r="C67" s="49">
        <f>C20+C24+C26+C29+C31+C33+C49+C55+C57+C60+C62+C64+C66</f>
        <v>8245522</v>
      </c>
      <c r="D67" s="47"/>
      <c r="E67" s="48" t="s">
        <v>46</v>
      </c>
      <c r="F67" s="49">
        <f>F20+F24+F26+F29+F31+F33+F49+F55+F57+F60+F62+F64+F66</f>
        <v>8245522</v>
      </c>
      <c r="G67" s="40"/>
    </row>
    <row r="68" spans="1:7" s="41" customFormat="1" ht="16.5" thickBot="1" x14ac:dyDescent="0.3">
      <c r="A68" s="50"/>
      <c r="B68" s="51"/>
      <c r="C68" s="52"/>
      <c r="D68" s="50"/>
      <c r="E68" s="51"/>
      <c r="F68" s="52"/>
    </row>
    <row r="69" spans="1:7" x14ac:dyDescent="0.25">
      <c r="A69" s="56" t="s">
        <v>57</v>
      </c>
      <c r="B69" s="57"/>
      <c r="C69" s="57"/>
      <c r="D69" s="56" t="s">
        <v>57</v>
      </c>
      <c r="E69" s="57"/>
      <c r="F69" s="57"/>
      <c r="G69" s="32"/>
    </row>
    <row r="70" spans="1:7" ht="15.75" x14ac:dyDescent="0.25">
      <c r="A70" s="20">
        <v>602001</v>
      </c>
      <c r="B70" s="21" t="s">
        <v>48</v>
      </c>
      <c r="C70" s="42">
        <v>150000</v>
      </c>
      <c r="D70" s="20">
        <v>602001</v>
      </c>
      <c r="E70" s="21" t="s">
        <v>48</v>
      </c>
      <c r="F70" s="42">
        <v>150000</v>
      </c>
      <c r="G70" s="33" t="s">
        <v>80</v>
      </c>
    </row>
    <row r="71" spans="1:7" ht="15.75" x14ac:dyDescent="0.25">
      <c r="A71" s="20">
        <v>602002</v>
      </c>
      <c r="B71" s="21" t="s">
        <v>49</v>
      </c>
      <c r="C71" s="42">
        <v>75000</v>
      </c>
      <c r="D71" s="20">
        <v>602002</v>
      </c>
      <c r="E71" s="21" t="s">
        <v>49</v>
      </c>
      <c r="F71" s="42">
        <v>75000</v>
      </c>
      <c r="G71" s="33" t="s">
        <v>80</v>
      </c>
    </row>
    <row r="72" spans="1:7" ht="15.75" x14ac:dyDescent="0.25">
      <c r="A72" s="14">
        <v>602</v>
      </c>
      <c r="B72" s="15" t="s">
        <v>50</v>
      </c>
      <c r="C72" s="27">
        <f>SUM(C70:C71)</f>
        <v>225000</v>
      </c>
      <c r="D72" s="14">
        <v>602</v>
      </c>
      <c r="E72" s="15" t="s">
        <v>50</v>
      </c>
      <c r="F72" s="27">
        <f>SUM(F70:F71)</f>
        <v>225000</v>
      </c>
      <c r="G72" s="33"/>
    </row>
    <row r="73" spans="1:7" ht="15.75" x14ac:dyDescent="0.25">
      <c r="A73" s="11">
        <v>648412</v>
      </c>
      <c r="B73" s="12" t="s">
        <v>64</v>
      </c>
      <c r="C73" s="28">
        <v>0</v>
      </c>
      <c r="D73" s="11">
        <v>648412</v>
      </c>
      <c r="E73" s="12" t="s">
        <v>64</v>
      </c>
      <c r="F73" s="28">
        <v>0</v>
      </c>
      <c r="G73" s="33"/>
    </row>
    <row r="74" spans="1:7" ht="15.75" x14ac:dyDescent="0.25">
      <c r="A74" s="14">
        <v>648</v>
      </c>
      <c r="B74" s="15" t="s">
        <v>51</v>
      </c>
      <c r="C74" s="27">
        <f>C73</f>
        <v>0</v>
      </c>
      <c r="D74" s="14">
        <v>648</v>
      </c>
      <c r="E74" s="15" t="s">
        <v>51</v>
      </c>
      <c r="F74" s="27">
        <f>F73</f>
        <v>0</v>
      </c>
      <c r="G74" s="33"/>
    </row>
    <row r="75" spans="1:7" ht="15.75" x14ac:dyDescent="0.25">
      <c r="A75" s="11">
        <v>662001</v>
      </c>
      <c r="B75" s="12" t="s">
        <v>52</v>
      </c>
      <c r="C75" s="28">
        <v>250</v>
      </c>
      <c r="D75" s="11">
        <v>662001</v>
      </c>
      <c r="E75" s="12" t="s">
        <v>52</v>
      </c>
      <c r="F75" s="28">
        <v>250</v>
      </c>
      <c r="G75" s="33"/>
    </row>
    <row r="76" spans="1:7" ht="15.75" x14ac:dyDescent="0.25">
      <c r="A76" s="14">
        <v>662</v>
      </c>
      <c r="B76" s="15" t="s">
        <v>53</v>
      </c>
      <c r="C76" s="27">
        <f>C75</f>
        <v>250</v>
      </c>
      <c r="D76" s="14">
        <v>662</v>
      </c>
      <c r="E76" s="15" t="s">
        <v>53</v>
      </c>
      <c r="F76" s="27">
        <f>F75</f>
        <v>250</v>
      </c>
      <c r="G76" s="33"/>
    </row>
    <row r="77" spans="1:7" ht="15.75" x14ac:dyDescent="0.25">
      <c r="A77" s="11">
        <v>672001</v>
      </c>
      <c r="B77" s="12" t="s">
        <v>65</v>
      </c>
      <c r="C77" s="28">
        <v>1400000</v>
      </c>
      <c r="D77" s="11">
        <v>672001</v>
      </c>
      <c r="E77" s="12" t="s">
        <v>65</v>
      </c>
      <c r="F77" s="28">
        <v>1400000</v>
      </c>
      <c r="G77" s="33"/>
    </row>
    <row r="78" spans="1:7" ht="15.75" x14ac:dyDescent="0.25">
      <c r="A78" s="20">
        <v>672002</v>
      </c>
      <c r="B78" s="21" t="s">
        <v>54</v>
      </c>
      <c r="C78" s="43">
        <f>C55</f>
        <v>6620272</v>
      </c>
      <c r="D78" s="20">
        <v>672002</v>
      </c>
      <c r="E78" s="21" t="s">
        <v>54</v>
      </c>
      <c r="F78" s="43">
        <f>F55</f>
        <v>6620272</v>
      </c>
      <c r="G78" s="33" t="s">
        <v>80</v>
      </c>
    </row>
    <row r="79" spans="1:7" ht="15.75" x14ac:dyDescent="0.25">
      <c r="A79" s="14">
        <v>672</v>
      </c>
      <c r="B79" s="15" t="s">
        <v>55</v>
      </c>
      <c r="C79" s="27">
        <f>SUM(C77:C78)</f>
        <v>8020272</v>
      </c>
      <c r="D79" s="14">
        <v>672</v>
      </c>
      <c r="E79" s="15" t="s">
        <v>55</v>
      </c>
      <c r="F79" s="27">
        <f>SUM(F77:F78)</f>
        <v>8020272</v>
      </c>
      <c r="G79" s="33"/>
    </row>
    <row r="80" spans="1:7" ht="16.5" thickBot="1" x14ac:dyDescent="0.3">
      <c r="A80" s="53"/>
      <c r="B80" s="54" t="s">
        <v>56</v>
      </c>
      <c r="C80" s="55">
        <f>C79+C76+C72</f>
        <v>8245522</v>
      </c>
      <c r="D80" s="53"/>
      <c r="E80" s="54" t="s">
        <v>56</v>
      </c>
      <c r="F80" s="55">
        <f>F79+F76+F72</f>
        <v>8245522</v>
      </c>
      <c r="G80" s="37"/>
    </row>
    <row r="81" spans="1:6" x14ac:dyDescent="0.25">
      <c r="C81" s="44">
        <f>C80-C67</f>
        <v>0</v>
      </c>
      <c r="F81" s="44">
        <f>F80-F67</f>
        <v>0</v>
      </c>
    </row>
    <row r="82" spans="1:6" x14ac:dyDescent="0.25">
      <c r="A82" s="29" t="s">
        <v>77</v>
      </c>
      <c r="C82" s="44"/>
      <c r="F82" s="44"/>
    </row>
    <row r="83" spans="1:6" x14ac:dyDescent="0.25">
      <c r="A83" s="29" t="s">
        <v>76</v>
      </c>
    </row>
  </sheetData>
  <mergeCells count="12">
    <mergeCell ref="A69:C69"/>
    <mergeCell ref="A3:C3"/>
    <mergeCell ref="A4:C4"/>
    <mergeCell ref="A5:C5"/>
    <mergeCell ref="A7:A8"/>
    <mergeCell ref="B7:B8"/>
    <mergeCell ref="D69:F69"/>
    <mergeCell ref="D3:F3"/>
    <mergeCell ref="D4:F4"/>
    <mergeCell ref="D5:F5"/>
    <mergeCell ref="D7:D8"/>
    <mergeCell ref="E7:E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2022</vt:lpstr>
      <vt:lpstr>'rozpočet 2022'!Oblast_tisku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2016-10-19T10:30:57Z</cp:lastPrinted>
  <dcterms:created xsi:type="dcterms:W3CDTF">2006-09-16T00:00:00Z</dcterms:created>
  <dcterms:modified xsi:type="dcterms:W3CDTF">2022-01-24T13:15:19Z</dcterms:modified>
</cp:coreProperties>
</file>