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967D183B-459F-4B49-B9BB-7ABA22C16D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2024" sheetId="5" r:id="rId1"/>
  </sheets>
  <definedNames>
    <definedName name="_xlnm.Print_Area" localSheetId="0">'rozpočet 2024'!$A$1:$D$91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C77" i="5" l="1"/>
  <c r="C75" i="5"/>
  <c r="C73" i="5"/>
  <c r="C67" i="5"/>
  <c r="C65" i="5"/>
  <c r="C63" i="5"/>
  <c r="C61" i="5"/>
  <c r="C56" i="5"/>
  <c r="C48" i="5"/>
  <c r="C53" i="5" s="1"/>
  <c r="C79" i="5" s="1"/>
  <c r="C82" i="5" s="1"/>
  <c r="C33" i="5"/>
  <c r="C31" i="5"/>
  <c r="C29" i="5"/>
  <c r="C26" i="5"/>
  <c r="C24" i="5"/>
  <c r="C21" i="5"/>
  <c r="C83" i="5" l="1"/>
  <c r="C47" i="5"/>
  <c r="C68" i="5" s="1"/>
  <c r="C85" i="5" l="1"/>
</calcChain>
</file>

<file path=xl/sharedStrings.xml><?xml version="1.0" encoding="utf-8"?>
<sst xmlns="http://schemas.openxmlformats.org/spreadsheetml/2006/main" count="87" uniqueCount="83">
  <si>
    <t>text</t>
  </si>
  <si>
    <t xml:space="preserve">ÚČET </t>
  </si>
  <si>
    <t>NÁZEV:</t>
  </si>
  <si>
    <t>Spotřeba materiálu (různé)</t>
  </si>
  <si>
    <t>Spotřeba materiálu - učební pomůcky</t>
  </si>
  <si>
    <t>Spotřeba materiálu-kancelářské potřeby</t>
  </si>
  <si>
    <t>Spotřeba materiálu-čistící prostř.</t>
  </si>
  <si>
    <t>Pořízení DDHM do 500,- Kč</t>
  </si>
  <si>
    <t>Pořízení DDHM nad 500,- Kč do 3000 Kč</t>
  </si>
  <si>
    <t xml:space="preserve">Spotřeba materiálu-potraviny děti </t>
  </si>
  <si>
    <t>Spotřeba materiálu-noviny časopisy,odb.publikace</t>
  </si>
  <si>
    <t>Výtvarný materiál</t>
  </si>
  <si>
    <t>Spotřeba materiálu-potraviny zaměstnanci</t>
  </si>
  <si>
    <t>Spotřeba materiálu</t>
  </si>
  <si>
    <t>Spotřeba elektrické energie</t>
  </si>
  <si>
    <t>Spotřeba energie</t>
  </si>
  <si>
    <t xml:space="preserve">Opravy a udržování </t>
  </si>
  <si>
    <t>Opravy a udržování</t>
  </si>
  <si>
    <t>Cestovné</t>
  </si>
  <si>
    <t>Náklady na reprezentaci</t>
  </si>
  <si>
    <t>Ostatní služby-poštovné a balné</t>
  </si>
  <si>
    <t>Ostatní služby</t>
  </si>
  <si>
    <t>Ostatní služby-telefon mobilní k napojení na ostrahu,mobilní služby,internet</t>
  </si>
  <si>
    <t>OS - správa sítě</t>
  </si>
  <si>
    <t>Ostatní služby-programové změny, SW služby</t>
  </si>
  <si>
    <t>Ostatní služby-srážková voda, stočné</t>
  </si>
  <si>
    <t>OS - sw Vema</t>
  </si>
  <si>
    <t xml:space="preserve">OS - likvidace odpadů </t>
  </si>
  <si>
    <t xml:space="preserve">OS -účetní a daňové služby </t>
  </si>
  <si>
    <t>OS -PO a BOZP, revize</t>
  </si>
  <si>
    <t xml:space="preserve">Ostatní služby-bankovní poplatky </t>
  </si>
  <si>
    <t>Ostatní služby - kopírovací služba</t>
  </si>
  <si>
    <t>521-527</t>
  </si>
  <si>
    <t>rozpočet UZ33353 osobní náklady, ONIV, FKSP</t>
  </si>
  <si>
    <t>mzdové náklady</t>
  </si>
  <si>
    <t>Zákonné sociální odvody-lékařské prohlídky</t>
  </si>
  <si>
    <t>Zákonné sociální odvody</t>
  </si>
  <si>
    <t>Ostatní náklady z činnosti-pojištění</t>
  </si>
  <si>
    <t>Jiné ostatní náklady</t>
  </si>
  <si>
    <t xml:space="preserve">Odpisy DHM </t>
  </si>
  <si>
    <t>Odpisy dlouh. nehmot. a hmotného majetku</t>
  </si>
  <si>
    <t>Náklady z DDHM nad 3000,-</t>
  </si>
  <si>
    <t>Náklady z DDHM</t>
  </si>
  <si>
    <t xml:space="preserve">Celkem náklady </t>
  </si>
  <si>
    <t>NÁKLADY</t>
  </si>
  <si>
    <t>výnosy stravné žáci</t>
  </si>
  <si>
    <t>výnosy stravné zamci</t>
  </si>
  <si>
    <t>Výnosy z prodeje služeb</t>
  </si>
  <si>
    <t xml:space="preserve">Čerpání fondů   </t>
  </si>
  <si>
    <t>Úroky b.ú.</t>
  </si>
  <si>
    <t>Úroky</t>
  </si>
  <si>
    <t>Výnosy z transferů UZ33353</t>
  </si>
  <si>
    <t xml:space="preserve">Výnosy z transferů  </t>
  </si>
  <si>
    <t>Celkem výnosy</t>
  </si>
  <si>
    <t>VÝNOSY</t>
  </si>
  <si>
    <t>Spotřeba tepla (UT+TUV+voda)</t>
  </si>
  <si>
    <t>Mzdové náklady- ÚZ 33353</t>
  </si>
  <si>
    <t>Zákonné sociální pojištění-, ZP, SP ÚZ 33353</t>
  </si>
  <si>
    <t>Jiné sociální pojištění-Kooperativa UZ33353</t>
  </si>
  <si>
    <t>ONIV UZ33353</t>
  </si>
  <si>
    <t>čerpání fondů - FI na opravy</t>
  </si>
  <si>
    <t>Příspěvky a dotace na provoz-OÚ provoz</t>
  </si>
  <si>
    <t>Zákonné sociální odvody-FKSP UZ33353</t>
  </si>
  <si>
    <t xml:space="preserve">Opravy a udržování - servis </t>
  </si>
  <si>
    <t>Zákonné sociální náklady - OOP</t>
  </si>
  <si>
    <t>Zákonné sociální náklady - akredit.školení</t>
  </si>
  <si>
    <t>Zákonné sociální náklady -školení ZP</t>
  </si>
  <si>
    <t>Výsledek hospodaření</t>
  </si>
  <si>
    <t>Materiál opravy</t>
  </si>
  <si>
    <t>Materiál kuchyně</t>
  </si>
  <si>
    <t>Spotřeba vody</t>
  </si>
  <si>
    <t>Dále organizace realizuje projekty Obědy do škol, v ročním objemu cca 100 tis. Kč.</t>
  </si>
  <si>
    <t>Zdroje má organizace k dispozici ve fondech.</t>
  </si>
  <si>
    <t>Mateřská škola Obrnice, okres Most, p.o.</t>
  </si>
  <si>
    <t>672xxx</t>
  </si>
  <si>
    <t xml:space="preserve"> rozpočet na rok 2024</t>
  </si>
  <si>
    <t>mzdové náklady - DPP IT</t>
  </si>
  <si>
    <t>Výnosy z transferů JAK</t>
  </si>
  <si>
    <t>Školení, kurzy - projekt JAK</t>
  </si>
  <si>
    <t>mzdové náklady - DPP JAK</t>
  </si>
  <si>
    <t>Organizace je zapojena v projektech OP VVV JAK od 1.7.2023 V objemu 500 tis.Kč do 30.6.2025, zaměřený na inovativní vzdělávání dětí, realizaci projektových aktivit organizace získává prostředky na IT vybavení pro děti i zaměstnance a šetří tak provozní náklady.</t>
  </si>
  <si>
    <t xml:space="preserve">Organizace plánuje revitalizaci zahrady a výměnu herních prvků, úpravy ploch - řešeno ve spolupráci se zřizovatelem s ohledem na technickou náročnost. </t>
  </si>
  <si>
    <t>Výnosy z transferů UZ13014 dotace strava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</si>
</sst>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Calibri"/>
      <family val="2"/>
      <scheme val="minor"/>
    </font>
    <font>
      <i/>
      <sz val="12"/>
      <color rgb="FF0070C0"/>
      <name val="Times New Roman"/>
      <family val="1"/>
      <charset val="238"/>
    </font>
    <font>
      <i/>
      <sz val="12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rgb="FF0070C0"/>
      <name val="Times New Roman"/>
      <family val="1"/>
      <charset val="238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3" fillId="0" borderId="0" xfId="1" applyFont="1"/>
    <xf numFmtId="0" fontId="3" fillId="0" borderId="11" xfId="1" applyFont="1" applyBorder="1"/>
    <xf numFmtId="0" fontId="5" fillId="0" borderId="14" xfId="0" applyFont="1" applyBorder="1" applyAlignment="1">
      <alignment horizontal="left"/>
    </xf>
    <xf numFmtId="0" fontId="5" fillId="0" borderId="18" xfId="0" applyFont="1" applyBorder="1" applyAlignment="1">
      <alignment horizontal="left" wrapText="1"/>
    </xf>
    <xf numFmtId="164" fontId="5" fillId="0" borderId="19" xfId="0" applyNumberFormat="1" applyFont="1" applyBorder="1"/>
    <xf numFmtId="0" fontId="5" fillId="0" borderId="15" xfId="0" applyFont="1" applyBorder="1" applyAlignment="1">
      <alignment horizontal="left"/>
    </xf>
    <xf numFmtId="0" fontId="5" fillId="0" borderId="8" xfId="0" applyFont="1" applyBorder="1" applyAlignment="1">
      <alignment horizontal="left" wrapText="1"/>
    </xf>
    <xf numFmtId="164" fontId="5" fillId="0" borderId="20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8" xfId="0" applyFont="1" applyBorder="1" applyAlignment="1">
      <alignment horizontal="left" wrapText="1"/>
    </xf>
    <xf numFmtId="164" fontId="6" fillId="0" borderId="20" xfId="0" applyNumberFormat="1" applyFont="1" applyBorder="1" applyAlignment="1">
      <alignment wrapText="1"/>
    </xf>
    <xf numFmtId="164" fontId="5" fillId="0" borderId="20" xfId="0" applyNumberFormat="1" applyFont="1" applyBorder="1" applyAlignment="1">
      <alignment wrapText="1"/>
    </xf>
    <xf numFmtId="164" fontId="6" fillId="0" borderId="20" xfId="0" applyNumberFormat="1" applyFont="1" applyBorder="1"/>
    <xf numFmtId="0" fontId="5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164" fontId="7" fillId="0" borderId="20" xfId="0" applyNumberFormat="1" applyFont="1" applyBorder="1" applyAlignment="1">
      <alignment wrapText="1"/>
    </xf>
    <xf numFmtId="0" fontId="8" fillId="0" borderId="15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164" fontId="8" fillId="0" borderId="20" xfId="0" applyNumberFormat="1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wrapText="1"/>
    </xf>
    <xf numFmtId="0" fontId="6" fillId="0" borderId="16" xfId="0" applyFont="1" applyBorder="1" applyAlignment="1">
      <alignment horizontal="left"/>
    </xf>
    <xf numFmtId="0" fontId="6" fillId="0" borderId="21" xfId="0" applyFont="1" applyBorder="1" applyAlignment="1">
      <alignment horizontal="left" wrapText="1"/>
    </xf>
    <xf numFmtId="164" fontId="6" fillId="0" borderId="22" xfId="0" applyNumberFormat="1" applyFont="1" applyBorder="1" applyAlignment="1">
      <alignment wrapText="1"/>
    </xf>
    <xf numFmtId="0" fontId="6" fillId="0" borderId="13" xfId="0" applyFont="1" applyBorder="1" applyAlignment="1">
      <alignment horizontal="left"/>
    </xf>
    <xf numFmtId="0" fontId="6" fillId="0" borderId="23" xfId="0" applyFont="1" applyBorder="1" applyAlignment="1">
      <alignment horizontal="left" wrapText="1"/>
    </xf>
    <xf numFmtId="164" fontId="6" fillId="0" borderId="24" xfId="0" applyNumberFormat="1" applyFont="1" applyBorder="1" applyAlignment="1">
      <alignment wrapText="1"/>
    </xf>
    <xf numFmtId="0" fontId="9" fillId="0" borderId="0" xfId="0" applyFont="1"/>
    <xf numFmtId="0" fontId="3" fillId="0" borderId="12" xfId="1" applyFont="1" applyBorder="1"/>
    <xf numFmtId="164" fontId="9" fillId="0" borderId="0" xfId="0" applyNumberFormat="1" applyFont="1"/>
    <xf numFmtId="164" fontId="6" fillId="0" borderId="8" xfId="0" applyNumberFormat="1" applyFont="1" applyBorder="1"/>
    <xf numFmtId="164" fontId="5" fillId="0" borderId="8" xfId="0" applyNumberFormat="1" applyFont="1" applyBorder="1"/>
    <xf numFmtId="0" fontId="6" fillId="0" borderId="27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164" fontId="6" fillId="0" borderId="25" xfId="0" applyNumberFormat="1" applyFont="1" applyBorder="1" applyAlignment="1">
      <alignment vertical="center"/>
    </xf>
    <xf numFmtId="0" fontId="10" fillId="0" borderId="27" xfId="0" applyFont="1" applyBorder="1" applyAlignment="1">
      <alignment horizontal="left"/>
    </xf>
    <xf numFmtId="0" fontId="10" fillId="0" borderId="14" xfId="0" applyFont="1" applyBorder="1" applyAlignment="1">
      <alignment horizontal="left" wrapText="1"/>
    </xf>
    <xf numFmtId="164" fontId="10" fillId="0" borderId="18" xfId="0" applyNumberFormat="1" applyFont="1" applyBorder="1" applyAlignment="1">
      <alignment vertical="center"/>
    </xf>
    <xf numFmtId="0" fontId="10" fillId="0" borderId="15" xfId="0" applyFont="1" applyBorder="1" applyAlignment="1">
      <alignment horizontal="left" wrapText="1"/>
    </xf>
    <xf numFmtId="164" fontId="10" fillId="0" borderId="8" xfId="0" applyNumberFormat="1" applyFont="1" applyBorder="1" applyAlignment="1">
      <alignment vertical="center"/>
    </xf>
    <xf numFmtId="0" fontId="10" fillId="0" borderId="15" xfId="0" applyFont="1" applyBorder="1" applyAlignment="1">
      <alignment horizontal="left"/>
    </xf>
    <xf numFmtId="0" fontId="10" fillId="0" borderId="8" xfId="0" applyFont="1" applyBorder="1" applyAlignment="1">
      <alignment horizontal="left" wrapText="1"/>
    </xf>
    <xf numFmtId="164" fontId="10" fillId="0" borderId="20" xfId="0" applyNumberFormat="1" applyFont="1" applyBorder="1"/>
    <xf numFmtId="0" fontId="11" fillId="0" borderId="15" xfId="0" applyFont="1" applyBorder="1" applyAlignment="1">
      <alignment horizontal="left"/>
    </xf>
    <xf numFmtId="0" fontId="11" fillId="0" borderId="8" xfId="0" applyFont="1" applyBorder="1" applyAlignment="1">
      <alignment horizontal="left" wrapText="1"/>
    </xf>
    <xf numFmtId="164" fontId="11" fillId="0" borderId="20" xfId="0" applyNumberFormat="1" applyFont="1" applyBorder="1"/>
    <xf numFmtId="0" fontId="12" fillId="0" borderId="15" xfId="0" applyFont="1" applyBorder="1" applyAlignment="1">
      <alignment horizontal="left"/>
    </xf>
    <xf numFmtId="0" fontId="12" fillId="0" borderId="8" xfId="0" applyFont="1" applyBorder="1" applyAlignment="1">
      <alignment horizontal="left" wrapText="1"/>
    </xf>
    <xf numFmtId="0" fontId="13" fillId="0" borderId="15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164" fontId="13" fillId="0" borderId="20" xfId="0" applyNumberFormat="1" applyFont="1" applyBorder="1"/>
    <xf numFmtId="0" fontId="11" fillId="0" borderId="27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164" fontId="11" fillId="0" borderId="8" xfId="0" applyNumberFormat="1" applyFont="1" applyBorder="1"/>
    <xf numFmtId="164" fontId="6" fillId="0" borderId="0" xfId="0" applyNumberFormat="1" applyFont="1" applyAlignment="1">
      <alignment vertical="center"/>
    </xf>
    <xf numFmtId="0" fontId="16" fillId="0" borderId="7" xfId="0" applyFont="1" applyBorder="1"/>
    <xf numFmtId="0" fontId="16" fillId="0" borderId="1" xfId="0" applyFont="1" applyBorder="1"/>
    <xf numFmtId="0" fontId="9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9" fillId="0" borderId="26" xfId="0" applyFont="1" applyBorder="1" applyAlignment="1">
      <alignment wrapText="1"/>
    </xf>
    <xf numFmtId="0" fontId="14" fillId="0" borderId="26" xfId="0" applyFont="1" applyBorder="1" applyAlignment="1">
      <alignment wrapText="1"/>
    </xf>
    <xf numFmtId="0" fontId="15" fillId="0" borderId="26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7" fillId="0" borderId="27" xfId="0" applyFont="1" applyBorder="1" applyAlignment="1">
      <alignment horizontal="left"/>
    </xf>
    <xf numFmtId="0" fontId="17" fillId="0" borderId="15" xfId="0" applyFont="1" applyBorder="1" applyAlignment="1">
      <alignment horizontal="left" wrapText="1"/>
    </xf>
    <xf numFmtId="164" fontId="17" fillId="0" borderId="8" xfId="0" applyNumberFormat="1" applyFont="1" applyBorder="1"/>
    <xf numFmtId="0" fontId="14" fillId="0" borderId="0" xfId="0" applyFont="1"/>
    <xf numFmtId="0" fontId="9" fillId="0" borderId="31" xfId="0" applyFont="1" applyBorder="1" applyAlignment="1">
      <alignment wrapText="1"/>
    </xf>
    <xf numFmtId="164" fontId="16" fillId="0" borderId="32" xfId="0" applyNumberFormat="1" applyFont="1" applyBorder="1"/>
    <xf numFmtId="0" fontId="18" fillId="0" borderId="0" xfId="0" applyFont="1"/>
    <xf numFmtId="0" fontId="18" fillId="0" borderId="0" xfId="0" applyFont="1" applyAlignment="1">
      <alignment wrapText="1"/>
    </xf>
    <xf numFmtId="0" fontId="1" fillId="3" borderId="7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/>
    <xf numFmtId="49" fontId="4" fillId="4" borderId="10" xfId="0" applyNumberFormat="1" applyFont="1" applyFill="1" applyBorder="1" applyAlignment="1">
      <alignment horizontal="center"/>
    </xf>
    <xf numFmtId="49" fontId="4" fillId="4" borderId="30" xfId="0" applyNumberFormat="1" applyFont="1" applyFill="1" applyBorder="1" applyAlignment="1">
      <alignment horizont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5F23-F34E-4996-8509-05193B5AA428}">
  <sheetPr>
    <pageSetUpPr fitToPage="1"/>
  </sheetPr>
  <dimension ref="A1:F91"/>
  <sheetViews>
    <sheetView tabSelected="1" topLeftCell="A72" workbookViewId="0">
      <selection activeCell="D3" sqref="D3:D85"/>
    </sheetView>
  </sheetViews>
  <sheetFormatPr defaultColWidth="9.140625" defaultRowHeight="15" x14ac:dyDescent="0.25"/>
  <cols>
    <col min="1" max="1" width="11.85546875" style="30" customWidth="1"/>
    <col min="2" max="2" width="47.28515625" style="30" customWidth="1"/>
    <col min="3" max="3" width="16.85546875" style="30" customWidth="1"/>
    <col min="4" max="4" width="43.42578125" style="64" customWidth="1"/>
    <col min="5" max="5" width="47.28515625" style="30" customWidth="1"/>
    <col min="6" max="6" width="16.85546875" style="30" customWidth="1"/>
    <col min="7" max="7" width="32.28515625" style="30" customWidth="1"/>
    <col min="8" max="16384" width="9.140625" style="30"/>
  </cols>
  <sheetData>
    <row r="1" spans="1:6" s="78" customFormat="1" ht="15.75" x14ac:dyDescent="0.25">
      <c r="A1" s="78" t="s">
        <v>2</v>
      </c>
      <c r="B1" s="78" t="s">
        <v>73</v>
      </c>
      <c r="D1" s="79"/>
    </row>
    <row r="2" spans="1:6" ht="16.5" thickBot="1" x14ac:dyDescent="0.3">
      <c r="A2" s="1"/>
      <c r="B2" s="1"/>
      <c r="C2" s="1"/>
      <c r="D2" s="65"/>
      <c r="E2" s="1"/>
      <c r="F2" s="1"/>
    </row>
    <row r="3" spans="1:6" ht="16.5" thickBot="1" x14ac:dyDescent="0.3">
      <c r="A3" s="80" t="s">
        <v>75</v>
      </c>
      <c r="B3" s="81"/>
      <c r="C3" s="82"/>
    </row>
    <row r="4" spans="1:6" ht="16.5" thickBot="1" x14ac:dyDescent="0.3">
      <c r="A4" s="83"/>
      <c r="B4" s="83"/>
      <c r="C4" s="84"/>
    </row>
    <row r="5" spans="1:6" ht="16.5" thickBot="1" x14ac:dyDescent="0.3">
      <c r="A5" s="85" t="s">
        <v>44</v>
      </c>
      <c r="B5" s="86"/>
      <c r="C5" s="87"/>
    </row>
    <row r="6" spans="1:6" ht="16.5" thickBot="1" x14ac:dyDescent="0.3">
      <c r="A6" s="2"/>
      <c r="B6" s="1"/>
      <c r="C6" s="31"/>
    </row>
    <row r="7" spans="1:6" x14ac:dyDescent="0.25">
      <c r="A7" s="88" t="s">
        <v>1</v>
      </c>
      <c r="B7" s="90" t="s">
        <v>0</v>
      </c>
      <c r="C7" s="90">
        <v>2024</v>
      </c>
      <c r="D7" s="94"/>
    </row>
    <row r="8" spans="1:6" ht="15.75" thickBot="1" x14ac:dyDescent="0.3">
      <c r="A8" s="89"/>
      <c r="B8" s="91"/>
      <c r="C8" s="91"/>
      <c r="D8" s="95"/>
    </row>
    <row r="9" spans="1:6" ht="15.75" x14ac:dyDescent="0.25">
      <c r="A9" s="3">
        <v>501001</v>
      </c>
      <c r="B9" s="4" t="s">
        <v>3</v>
      </c>
      <c r="C9" s="5">
        <v>15977</v>
      </c>
      <c r="D9" s="76"/>
    </row>
    <row r="10" spans="1:6" ht="15.75" x14ac:dyDescent="0.25">
      <c r="A10" s="6">
        <v>501002</v>
      </c>
      <c r="B10" s="7" t="s">
        <v>4</v>
      </c>
      <c r="C10" s="8">
        <f>56000</f>
        <v>56000</v>
      </c>
      <c r="D10" s="66"/>
    </row>
    <row r="11" spans="1:6" ht="15.75" x14ac:dyDescent="0.25">
      <c r="A11" s="6">
        <v>501003</v>
      </c>
      <c r="B11" s="7" t="s">
        <v>5</v>
      </c>
      <c r="C11" s="8">
        <v>20000</v>
      </c>
      <c r="D11" s="66"/>
    </row>
    <row r="12" spans="1:6" ht="15.75" x14ac:dyDescent="0.25">
      <c r="A12" s="6">
        <v>501004</v>
      </c>
      <c r="B12" s="7" t="s">
        <v>6</v>
      </c>
      <c r="C12" s="8">
        <v>30000</v>
      </c>
      <c r="D12" s="66"/>
    </row>
    <row r="13" spans="1:6" ht="15.75" x14ac:dyDescent="0.25">
      <c r="A13" s="6">
        <v>501005</v>
      </c>
      <c r="B13" s="7" t="s">
        <v>7</v>
      </c>
      <c r="C13" s="8">
        <v>2000</v>
      </c>
      <c r="D13" s="66"/>
    </row>
    <row r="14" spans="1:6" ht="15.75" x14ac:dyDescent="0.25">
      <c r="A14" s="6">
        <v>501006</v>
      </c>
      <c r="B14" s="7" t="s">
        <v>8</v>
      </c>
      <c r="C14" s="8">
        <v>70000</v>
      </c>
      <c r="D14" s="66"/>
    </row>
    <row r="15" spans="1:6" ht="15.75" x14ac:dyDescent="0.25">
      <c r="A15" s="6">
        <v>501007</v>
      </c>
      <c r="B15" s="7" t="s">
        <v>68</v>
      </c>
      <c r="C15" s="8">
        <v>5000</v>
      </c>
      <c r="D15" s="66"/>
    </row>
    <row r="16" spans="1:6" ht="15.75" x14ac:dyDescent="0.25">
      <c r="A16" s="6">
        <v>501008</v>
      </c>
      <c r="B16" s="7" t="s">
        <v>69</v>
      </c>
      <c r="C16" s="8">
        <v>5000</v>
      </c>
      <c r="D16" s="66"/>
    </row>
    <row r="17" spans="1:4" ht="15.75" x14ac:dyDescent="0.25">
      <c r="A17" s="47">
        <v>501009</v>
      </c>
      <c r="B17" s="48" t="s">
        <v>9</v>
      </c>
      <c r="C17" s="49">
        <v>170000</v>
      </c>
      <c r="D17" s="67"/>
    </row>
    <row r="18" spans="1:4" ht="15.75" x14ac:dyDescent="0.25">
      <c r="A18" s="6">
        <v>501010</v>
      </c>
      <c r="B18" s="7" t="s">
        <v>10</v>
      </c>
      <c r="C18" s="8">
        <v>6000</v>
      </c>
      <c r="D18" s="66"/>
    </row>
    <row r="19" spans="1:4" ht="15.75" x14ac:dyDescent="0.25">
      <c r="A19" s="6">
        <v>501011</v>
      </c>
      <c r="B19" s="7" t="s">
        <v>11</v>
      </c>
      <c r="C19" s="8">
        <v>50000</v>
      </c>
      <c r="D19" s="66"/>
    </row>
    <row r="20" spans="1:4" ht="15.75" x14ac:dyDescent="0.25">
      <c r="A20" s="47">
        <v>501013</v>
      </c>
      <c r="B20" s="48" t="s">
        <v>12</v>
      </c>
      <c r="C20" s="49">
        <v>75000</v>
      </c>
      <c r="D20" s="67"/>
    </row>
    <row r="21" spans="1:4" ht="15.75" x14ac:dyDescent="0.25">
      <c r="A21" s="9">
        <v>501</v>
      </c>
      <c r="B21" s="10" t="s">
        <v>13</v>
      </c>
      <c r="C21" s="11">
        <f>SUM(C9:C20)</f>
        <v>504977</v>
      </c>
      <c r="D21" s="66"/>
    </row>
    <row r="22" spans="1:4" ht="15.75" x14ac:dyDescent="0.25">
      <c r="A22" s="6">
        <v>502002</v>
      </c>
      <c r="B22" s="7" t="s">
        <v>55</v>
      </c>
      <c r="C22" s="8">
        <v>430000</v>
      </c>
      <c r="D22" s="66"/>
    </row>
    <row r="23" spans="1:4" ht="15.75" x14ac:dyDescent="0.25">
      <c r="A23" s="6">
        <v>502004</v>
      </c>
      <c r="B23" s="7" t="s">
        <v>14</v>
      </c>
      <c r="C23" s="8">
        <v>120000</v>
      </c>
      <c r="D23" s="66"/>
    </row>
    <row r="24" spans="1:4" ht="15.75" x14ac:dyDescent="0.25">
      <c r="A24" s="9">
        <v>502</v>
      </c>
      <c r="B24" s="10" t="s">
        <v>15</v>
      </c>
      <c r="C24" s="11">
        <f>SUM(C22:C23)</f>
        <v>550000</v>
      </c>
      <c r="D24" s="66"/>
    </row>
    <row r="25" spans="1:4" ht="15.75" x14ac:dyDescent="0.25">
      <c r="A25" s="6">
        <v>503100</v>
      </c>
      <c r="B25" s="7" t="s">
        <v>70</v>
      </c>
      <c r="C25" s="8">
        <v>20000</v>
      </c>
      <c r="D25" s="66"/>
    </row>
    <row r="26" spans="1:4" ht="15.75" x14ac:dyDescent="0.25">
      <c r="A26" s="9">
        <v>503</v>
      </c>
      <c r="B26" s="10" t="s">
        <v>70</v>
      </c>
      <c r="C26" s="11">
        <f>C25</f>
        <v>20000</v>
      </c>
      <c r="D26" s="66"/>
    </row>
    <row r="27" spans="1:4" ht="15.75" x14ac:dyDescent="0.25">
      <c r="A27" s="6">
        <v>511001</v>
      </c>
      <c r="B27" s="7" t="s">
        <v>16</v>
      </c>
      <c r="C27" s="8">
        <v>50000</v>
      </c>
      <c r="D27" s="66"/>
    </row>
    <row r="28" spans="1:4" ht="15.75" x14ac:dyDescent="0.25">
      <c r="A28" s="6">
        <v>511002</v>
      </c>
      <c r="B28" s="7" t="s">
        <v>63</v>
      </c>
      <c r="C28" s="8">
        <v>5000</v>
      </c>
      <c r="D28" s="66"/>
    </row>
    <row r="29" spans="1:4" ht="15.75" x14ac:dyDescent="0.25">
      <c r="A29" s="9">
        <v>511</v>
      </c>
      <c r="B29" s="10" t="s">
        <v>17</v>
      </c>
      <c r="C29" s="11">
        <f>SUM(C27:C28)</f>
        <v>55000</v>
      </c>
      <c r="D29" s="66"/>
    </row>
    <row r="30" spans="1:4" ht="15.75" x14ac:dyDescent="0.25">
      <c r="A30" s="6">
        <v>512001</v>
      </c>
      <c r="B30" s="7" t="s">
        <v>18</v>
      </c>
      <c r="C30" s="8">
        <v>12000</v>
      </c>
      <c r="D30" s="66"/>
    </row>
    <row r="31" spans="1:4" ht="15.75" x14ac:dyDescent="0.25">
      <c r="A31" s="9">
        <v>512</v>
      </c>
      <c r="B31" s="10" t="s">
        <v>18</v>
      </c>
      <c r="C31" s="11">
        <f>C30</f>
        <v>12000</v>
      </c>
      <c r="D31" s="66"/>
    </row>
    <row r="32" spans="1:4" ht="15.75" x14ac:dyDescent="0.25">
      <c r="A32" s="6">
        <v>513001</v>
      </c>
      <c r="B32" s="7" t="s">
        <v>19</v>
      </c>
      <c r="C32" s="12">
        <v>8000</v>
      </c>
      <c r="D32" s="66"/>
    </row>
    <row r="33" spans="1:4" ht="15.75" x14ac:dyDescent="0.25">
      <c r="A33" s="9">
        <v>513</v>
      </c>
      <c r="B33" s="10" t="s">
        <v>19</v>
      </c>
      <c r="C33" s="13">
        <f>C32</f>
        <v>8000</v>
      </c>
      <c r="D33" s="66"/>
    </row>
    <row r="34" spans="1:4" ht="15.75" x14ac:dyDescent="0.25">
      <c r="A34" s="6">
        <v>518001</v>
      </c>
      <c r="B34" s="7" t="s">
        <v>20</v>
      </c>
      <c r="C34" s="8">
        <v>2000</v>
      </c>
      <c r="D34" s="66"/>
    </row>
    <row r="35" spans="1:4" ht="15.75" x14ac:dyDescent="0.25">
      <c r="A35" s="6">
        <v>518002</v>
      </c>
      <c r="B35" s="14" t="s">
        <v>21</v>
      </c>
      <c r="C35" s="8">
        <v>20000</v>
      </c>
      <c r="D35" s="66"/>
    </row>
    <row r="36" spans="1:4" ht="31.5" x14ac:dyDescent="0.25">
      <c r="A36" s="6">
        <v>518003</v>
      </c>
      <c r="B36" s="7" t="s">
        <v>22</v>
      </c>
      <c r="C36" s="8">
        <v>14000</v>
      </c>
      <c r="D36" s="66"/>
    </row>
    <row r="37" spans="1:4" ht="15.75" x14ac:dyDescent="0.25">
      <c r="A37" s="6">
        <v>518007</v>
      </c>
      <c r="B37" s="7" t="s">
        <v>23</v>
      </c>
      <c r="C37" s="8">
        <v>15000</v>
      </c>
      <c r="D37" s="66"/>
    </row>
    <row r="38" spans="1:4" ht="15.75" x14ac:dyDescent="0.25">
      <c r="A38" s="6">
        <v>518008</v>
      </c>
      <c r="B38" s="7" t="s">
        <v>24</v>
      </c>
      <c r="C38" s="8">
        <v>45000</v>
      </c>
      <c r="D38" s="66"/>
    </row>
    <row r="39" spans="1:4" ht="15.75" x14ac:dyDescent="0.25">
      <c r="A39" s="6">
        <v>518009</v>
      </c>
      <c r="B39" s="7" t="s">
        <v>25</v>
      </c>
      <c r="C39" s="8">
        <v>20000</v>
      </c>
      <c r="D39" s="66"/>
    </row>
    <row r="40" spans="1:4" ht="15.75" x14ac:dyDescent="0.25">
      <c r="A40" s="6">
        <v>518010</v>
      </c>
      <c r="B40" s="7" t="s">
        <v>78</v>
      </c>
      <c r="C40" s="8">
        <v>60000</v>
      </c>
      <c r="D40" s="66"/>
    </row>
    <row r="41" spans="1:4" ht="15.75" x14ac:dyDescent="0.25">
      <c r="A41" s="6">
        <v>518011</v>
      </c>
      <c r="B41" s="7" t="s">
        <v>26</v>
      </c>
      <c r="C41" s="8">
        <v>12000</v>
      </c>
      <c r="D41" s="66"/>
    </row>
    <row r="42" spans="1:4" ht="15.75" x14ac:dyDescent="0.25">
      <c r="A42" s="6">
        <v>518012</v>
      </c>
      <c r="B42" s="7" t="s">
        <v>27</v>
      </c>
      <c r="C42" s="8">
        <v>55000</v>
      </c>
      <c r="D42" s="66"/>
    </row>
    <row r="43" spans="1:4" ht="15.75" x14ac:dyDescent="0.25">
      <c r="A43" s="6">
        <v>518013</v>
      </c>
      <c r="B43" s="7" t="s">
        <v>28</v>
      </c>
      <c r="C43" s="8">
        <v>160000</v>
      </c>
      <c r="D43" s="66"/>
    </row>
    <row r="44" spans="1:4" ht="15.75" x14ac:dyDescent="0.25">
      <c r="A44" s="6">
        <v>518014</v>
      </c>
      <c r="B44" s="7" t="s">
        <v>29</v>
      </c>
      <c r="C44" s="8">
        <v>20000</v>
      </c>
      <c r="D44" s="66"/>
    </row>
    <row r="45" spans="1:4" ht="15.75" x14ac:dyDescent="0.25">
      <c r="A45" s="6">
        <v>518020</v>
      </c>
      <c r="B45" s="7" t="s">
        <v>30</v>
      </c>
      <c r="C45" s="8">
        <v>8000</v>
      </c>
      <c r="D45" s="66"/>
    </row>
    <row r="46" spans="1:4" ht="15.75" x14ac:dyDescent="0.25">
      <c r="A46" s="6">
        <v>518022</v>
      </c>
      <c r="B46" s="7" t="s">
        <v>31</v>
      </c>
      <c r="C46" s="8">
        <v>26000</v>
      </c>
      <c r="D46" s="66"/>
    </row>
    <row r="47" spans="1:4" ht="15.75" x14ac:dyDescent="0.25">
      <c r="A47" s="9">
        <v>518</v>
      </c>
      <c r="B47" s="10" t="s">
        <v>21</v>
      </c>
      <c r="C47" s="11">
        <f>SUM(C34:C46)</f>
        <v>457000</v>
      </c>
      <c r="D47" s="66"/>
    </row>
    <row r="48" spans="1:4" ht="15.75" x14ac:dyDescent="0.25">
      <c r="A48" s="50">
        <v>521</v>
      </c>
      <c r="B48" s="51" t="s">
        <v>56</v>
      </c>
      <c r="C48" s="52">
        <f>4721147+60000</f>
        <v>4781147</v>
      </c>
      <c r="D48" s="68"/>
    </row>
    <row r="49" spans="1:4" ht="15.75" x14ac:dyDescent="0.25">
      <c r="A49" s="50">
        <v>524</v>
      </c>
      <c r="B49" s="51" t="s">
        <v>57</v>
      </c>
      <c r="C49" s="52">
        <v>1616028</v>
      </c>
      <c r="D49" s="68"/>
    </row>
    <row r="50" spans="1:4" ht="15.75" x14ac:dyDescent="0.25">
      <c r="A50" s="53">
        <v>525001</v>
      </c>
      <c r="B50" s="54" t="s">
        <v>58</v>
      </c>
      <c r="C50" s="52">
        <v>21000</v>
      </c>
      <c r="D50" s="68"/>
    </row>
    <row r="51" spans="1:4" ht="15.75" x14ac:dyDescent="0.25">
      <c r="A51" s="50">
        <v>527</v>
      </c>
      <c r="B51" s="51" t="s">
        <v>62</v>
      </c>
      <c r="C51" s="52">
        <v>94423</v>
      </c>
      <c r="D51" s="68"/>
    </row>
    <row r="52" spans="1:4" ht="15.75" x14ac:dyDescent="0.25">
      <c r="A52" s="50">
        <v>521.50099999999998</v>
      </c>
      <c r="B52" s="51" t="s">
        <v>59</v>
      </c>
      <c r="C52" s="52">
        <v>16560</v>
      </c>
      <c r="D52" s="68"/>
    </row>
    <row r="53" spans="1:4" ht="31.5" x14ac:dyDescent="0.25">
      <c r="A53" s="55" t="s">
        <v>32</v>
      </c>
      <c r="B53" s="56" t="s">
        <v>33</v>
      </c>
      <c r="C53" s="57">
        <f>SUM(C48:C52)</f>
        <v>6529158</v>
      </c>
      <c r="D53" s="68"/>
    </row>
    <row r="54" spans="1:4" ht="15.75" x14ac:dyDescent="0.25">
      <c r="A54" s="15">
        <v>521004</v>
      </c>
      <c r="B54" s="16" t="s">
        <v>79</v>
      </c>
      <c r="C54" s="17">
        <v>60000</v>
      </c>
      <c r="D54" s="66"/>
    </row>
    <row r="55" spans="1:4" ht="15.75" x14ac:dyDescent="0.25">
      <c r="A55" s="15">
        <v>521005</v>
      </c>
      <c r="B55" s="16" t="s">
        <v>76</v>
      </c>
      <c r="C55" s="17">
        <v>20000</v>
      </c>
      <c r="D55" s="66"/>
    </row>
    <row r="56" spans="1:4" ht="15.75" x14ac:dyDescent="0.25">
      <c r="A56" s="18">
        <v>521</v>
      </c>
      <c r="B56" s="19" t="s">
        <v>34</v>
      </c>
      <c r="C56" s="20">
        <f>C55</f>
        <v>20000</v>
      </c>
      <c r="D56" s="66"/>
    </row>
    <row r="57" spans="1:4" ht="15.75" x14ac:dyDescent="0.25">
      <c r="A57" s="6">
        <v>527002</v>
      </c>
      <c r="B57" s="7" t="s">
        <v>35</v>
      </c>
      <c r="C57" s="8">
        <v>5000</v>
      </c>
      <c r="D57" s="66"/>
    </row>
    <row r="58" spans="1:4" ht="15.75" x14ac:dyDescent="0.25">
      <c r="A58" s="6">
        <v>527004</v>
      </c>
      <c r="B58" s="7" t="s">
        <v>64</v>
      </c>
      <c r="C58" s="8">
        <v>10000</v>
      </c>
      <c r="D58" s="66"/>
    </row>
    <row r="59" spans="1:4" ht="15.75" x14ac:dyDescent="0.25">
      <c r="A59" s="6">
        <v>527005</v>
      </c>
      <c r="B59" s="7" t="s">
        <v>65</v>
      </c>
      <c r="C59" s="8">
        <v>5000</v>
      </c>
      <c r="D59" s="66"/>
    </row>
    <row r="60" spans="1:4" ht="15.75" x14ac:dyDescent="0.25">
      <c r="A60" s="6">
        <v>527006</v>
      </c>
      <c r="B60" s="7" t="s">
        <v>66</v>
      </c>
      <c r="C60" s="8">
        <v>20000</v>
      </c>
      <c r="D60" s="66"/>
    </row>
    <row r="61" spans="1:4" ht="15.75" x14ac:dyDescent="0.25">
      <c r="A61" s="9">
        <v>527</v>
      </c>
      <c r="B61" s="10" t="s">
        <v>36</v>
      </c>
      <c r="C61" s="11">
        <f>SUM(C57:C60)</f>
        <v>40000</v>
      </c>
      <c r="D61" s="66"/>
    </row>
    <row r="62" spans="1:4" ht="15.75" x14ac:dyDescent="0.25">
      <c r="A62" s="6">
        <v>549003</v>
      </c>
      <c r="B62" s="7" t="s">
        <v>37</v>
      </c>
      <c r="C62" s="8">
        <v>12000</v>
      </c>
      <c r="D62" s="66"/>
    </row>
    <row r="63" spans="1:4" ht="15.75" x14ac:dyDescent="0.25">
      <c r="A63" s="9">
        <v>549</v>
      </c>
      <c r="B63" s="10" t="s">
        <v>38</v>
      </c>
      <c r="C63" s="11">
        <f>SUM(C62:C62)</f>
        <v>12000</v>
      </c>
      <c r="D63" s="66"/>
    </row>
    <row r="64" spans="1:4" ht="15.75" x14ac:dyDescent="0.25">
      <c r="A64" s="6">
        <v>551001</v>
      </c>
      <c r="B64" s="7" t="s">
        <v>39</v>
      </c>
      <c r="C64" s="8">
        <v>76632</v>
      </c>
      <c r="D64" s="66"/>
    </row>
    <row r="65" spans="1:4" ht="15.75" x14ac:dyDescent="0.25">
      <c r="A65" s="9">
        <v>551</v>
      </c>
      <c r="B65" s="10" t="s">
        <v>40</v>
      </c>
      <c r="C65" s="11">
        <f>C64</f>
        <v>76632</v>
      </c>
      <c r="D65" s="66"/>
    </row>
    <row r="66" spans="1:4" ht="15.75" x14ac:dyDescent="0.25">
      <c r="A66" s="6">
        <v>558002</v>
      </c>
      <c r="B66" s="7" t="s">
        <v>41</v>
      </c>
      <c r="C66" s="8">
        <v>110000</v>
      </c>
      <c r="D66" s="66"/>
    </row>
    <row r="67" spans="1:4" ht="16.5" thickBot="1" x14ac:dyDescent="0.3">
      <c r="A67" s="24">
        <v>558</v>
      </c>
      <c r="B67" s="25" t="s">
        <v>42</v>
      </c>
      <c r="C67" s="26">
        <f>C66</f>
        <v>110000</v>
      </c>
      <c r="D67" s="69"/>
    </row>
    <row r="68" spans="1:4" ht="16.5" thickBot="1" x14ac:dyDescent="0.3">
      <c r="A68" s="27"/>
      <c r="B68" s="28" t="s">
        <v>43</v>
      </c>
      <c r="C68" s="29">
        <f>C21+C24+C26+C29+C31+C33+C47+C53+C56+C61+C63+C65+C67</f>
        <v>8394767</v>
      </c>
      <c r="D68" s="70"/>
    </row>
    <row r="69" spans="1:4" ht="16.5" thickBot="1" x14ac:dyDescent="0.3">
      <c r="A69" s="21"/>
      <c r="B69" s="22"/>
      <c r="C69" s="23"/>
    </row>
    <row r="70" spans="1:4" ht="15.75" thickBot="1" x14ac:dyDescent="0.3">
      <c r="A70" s="97" t="s">
        <v>54</v>
      </c>
      <c r="B70" s="98"/>
      <c r="C70" s="98"/>
      <c r="D70" s="71"/>
    </row>
    <row r="71" spans="1:4" ht="15.75" x14ac:dyDescent="0.25">
      <c r="A71" s="42">
        <v>602001</v>
      </c>
      <c r="B71" s="43" t="s">
        <v>45</v>
      </c>
      <c r="C71" s="44">
        <v>100000</v>
      </c>
      <c r="D71" s="67"/>
    </row>
    <row r="72" spans="1:4" ht="15.75" x14ac:dyDescent="0.25">
      <c r="A72" s="42">
        <v>602002</v>
      </c>
      <c r="B72" s="45" t="s">
        <v>46</v>
      </c>
      <c r="C72" s="46">
        <v>75000</v>
      </c>
      <c r="D72" s="67"/>
    </row>
    <row r="73" spans="1:4" ht="15.75" x14ac:dyDescent="0.25">
      <c r="A73" s="35">
        <v>602</v>
      </c>
      <c r="B73" s="38" t="s">
        <v>47</v>
      </c>
      <c r="C73" s="33">
        <f>SUM(C71:C72)</f>
        <v>175000</v>
      </c>
      <c r="D73" s="66"/>
    </row>
    <row r="74" spans="1:4" ht="15.75" x14ac:dyDescent="0.25">
      <c r="A74" s="36">
        <v>648412</v>
      </c>
      <c r="B74" s="39" t="s">
        <v>60</v>
      </c>
      <c r="C74" s="34">
        <v>0</v>
      </c>
      <c r="D74" s="66"/>
    </row>
    <row r="75" spans="1:4" ht="15.75" x14ac:dyDescent="0.25">
      <c r="A75" s="35">
        <v>648</v>
      </c>
      <c r="B75" s="38" t="s">
        <v>48</v>
      </c>
      <c r="C75" s="33">
        <f>C74</f>
        <v>0</v>
      </c>
      <c r="D75" s="66"/>
    </row>
    <row r="76" spans="1:4" ht="15.75" x14ac:dyDescent="0.25">
      <c r="A76" s="36">
        <v>662001</v>
      </c>
      <c r="B76" s="39" t="s">
        <v>49</v>
      </c>
      <c r="C76" s="34">
        <v>609</v>
      </c>
      <c r="D76" s="66"/>
    </row>
    <row r="77" spans="1:4" ht="15.75" x14ac:dyDescent="0.25">
      <c r="A77" s="35">
        <v>662</v>
      </c>
      <c r="B77" s="38" t="s">
        <v>50</v>
      </c>
      <c r="C77" s="33">
        <f>C76</f>
        <v>609</v>
      </c>
      <c r="D77" s="66"/>
    </row>
    <row r="78" spans="1:4" ht="15.75" x14ac:dyDescent="0.25">
      <c r="A78" s="36">
        <v>672001</v>
      </c>
      <c r="B78" s="39" t="s">
        <v>61</v>
      </c>
      <c r="C78" s="34">
        <v>1500000</v>
      </c>
      <c r="D78" s="66"/>
    </row>
    <row r="79" spans="1:4" ht="15.75" x14ac:dyDescent="0.25">
      <c r="A79" s="58">
        <v>672002</v>
      </c>
      <c r="B79" s="59" t="s">
        <v>51</v>
      </c>
      <c r="C79" s="60">
        <f>C53</f>
        <v>6529158</v>
      </c>
      <c r="D79" s="68"/>
    </row>
    <row r="80" spans="1:4" s="75" customFormat="1" ht="15.75" x14ac:dyDescent="0.25">
      <c r="A80" s="72">
        <v>672012</v>
      </c>
      <c r="B80" s="73" t="s">
        <v>82</v>
      </c>
      <c r="C80" s="74">
        <v>70000</v>
      </c>
      <c r="D80" s="67"/>
    </row>
    <row r="81" spans="1:4" s="75" customFormat="1" ht="15.75" x14ac:dyDescent="0.25">
      <c r="A81" s="72" t="s">
        <v>74</v>
      </c>
      <c r="B81" s="73" t="s">
        <v>77</v>
      </c>
      <c r="C81" s="74">
        <v>120000</v>
      </c>
      <c r="D81" s="67"/>
    </row>
    <row r="82" spans="1:4" ht="15.75" x14ac:dyDescent="0.25">
      <c r="A82" s="35">
        <v>672</v>
      </c>
      <c r="B82" s="38" t="s">
        <v>52</v>
      </c>
      <c r="C82" s="33">
        <f>SUM(C78:C81)</f>
        <v>8219158</v>
      </c>
      <c r="D82" s="66"/>
    </row>
    <row r="83" spans="1:4" ht="16.5" thickBot="1" x14ac:dyDescent="0.3">
      <c r="A83" s="37"/>
      <c r="B83" s="40" t="s">
        <v>53</v>
      </c>
      <c r="C83" s="41">
        <f>C82+C75+C77+C73</f>
        <v>8394767</v>
      </c>
      <c r="D83" s="69"/>
    </row>
    <row r="84" spans="1:4" ht="16.5" thickBot="1" x14ac:dyDescent="0.3">
      <c r="A84" s="21"/>
      <c r="B84" s="22"/>
      <c r="C84" s="61"/>
    </row>
    <row r="85" spans="1:4" ht="16.5" thickBot="1" x14ac:dyDescent="0.3">
      <c r="A85" s="62"/>
      <c r="B85" s="63" t="s">
        <v>67</v>
      </c>
      <c r="C85" s="77">
        <f>C83-C68</f>
        <v>0</v>
      </c>
    </row>
    <row r="86" spans="1:4" x14ac:dyDescent="0.25">
      <c r="C86" s="32"/>
    </row>
    <row r="87" spans="1:4" ht="18" customHeight="1" x14ac:dyDescent="0.25">
      <c r="A87" s="92"/>
      <c r="B87" s="96"/>
      <c r="C87" s="96"/>
      <c r="D87" s="96"/>
    </row>
    <row r="88" spans="1:4" ht="27.75" customHeight="1" x14ac:dyDescent="0.25">
      <c r="A88" s="92" t="s">
        <v>81</v>
      </c>
      <c r="B88" s="93"/>
      <c r="C88" s="93"/>
      <c r="D88" s="93"/>
    </row>
    <row r="89" spans="1:4" x14ac:dyDescent="0.25">
      <c r="A89" s="30" t="s">
        <v>72</v>
      </c>
    </row>
    <row r="90" spans="1:4" ht="36" customHeight="1" x14ac:dyDescent="0.25">
      <c r="A90" s="92" t="s">
        <v>80</v>
      </c>
      <c r="B90" s="93"/>
      <c r="C90" s="93"/>
      <c r="D90" s="93"/>
    </row>
    <row r="91" spans="1:4" x14ac:dyDescent="0.25">
      <c r="A91" s="30" t="s">
        <v>71</v>
      </c>
    </row>
  </sheetData>
  <mergeCells count="11">
    <mergeCell ref="A90:D90"/>
    <mergeCell ref="A88:D88"/>
    <mergeCell ref="C7:C8"/>
    <mergeCell ref="D7:D8"/>
    <mergeCell ref="A87:D87"/>
    <mergeCell ref="A70:C70"/>
    <mergeCell ref="A3:C3"/>
    <mergeCell ref="A4:C4"/>
    <mergeCell ref="A5:C5"/>
    <mergeCell ref="A7:A8"/>
    <mergeCell ref="B7:B8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2" manualBreakCount="2">
    <brk id="6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2024</vt:lpstr>
      <vt:lpstr>'rozpočet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2016-10-19T10:30:57Z</cp:lastPrinted>
  <dcterms:created xsi:type="dcterms:W3CDTF">2006-09-16T00:00:00Z</dcterms:created>
  <dcterms:modified xsi:type="dcterms:W3CDTF">2024-02-27T09:20:37Z</dcterms:modified>
</cp:coreProperties>
</file>